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総務課\財政関係\財政資料収集\Ｒ０６\R7.3.4\提出用\"/>
    </mc:Choice>
  </mc:AlternateContent>
  <xr:revisionPtr revIDLastSave="0" documentId="13_ncr:1_{04980293-D6D3-45B0-9BD5-9152AD06EB22}" xr6:coauthVersionLast="47" xr6:coauthVersionMax="47" xr10:uidLastSave="{00000000-0000-0000-0000-000000000000}"/>
  <bookViews>
    <workbookView xWindow="13790" yWindow="10260" windowWidth="10200" windowHeight="648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12" l="1"/>
  <c r="AA31" i="12"/>
  <c r="AA30" i="12"/>
  <c r="AA28" i="12"/>
  <c r="AA7" i="12"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<sst xmlns="http://schemas.openxmlformats.org/spreadsheetml/2006/main" count="1049" uniqueCount="551">
  <si>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</si>
  <si>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</si>
  <si>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</si>
  <si>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</si>
  <si>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</si>
  <si>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</si>
  <si>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</si>
  <si>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</si>
  <si>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</si>
  <si>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</si>
  <si>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</si>
  <si>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</si>
  <si>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</si>
  <si>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</si>
  <si>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</si>
  <si>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</si>
  <si>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</si>
  <si>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</si>
  <si>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</si>
  <si>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</si>
  <si>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</si>
  <si>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</si>
  <si>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</si>
  <si>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</si>
  <si>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</si>
  <si>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</si>
  <si>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</si>
  <si>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</si>
  <si>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</si>
  <si>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</si>
  <si>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</si>
  <si>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</si>
  <si>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</si>
  <si>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</si>
  <si>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</si>
  <si>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</si>
  <si>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</si>
  <si>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</si>
  <si>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</si>
  <si>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</si>
  <si>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</si>
  <si>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</si>
  <si>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</si>
  <si>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</si>
  <si>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</si>
  <si>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</si>
  <si>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</si>
  <si>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</si>
  <si>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</si>
  <si>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</si>
  <si>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</si>
  <si>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</si>
  <si>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</si>
  <si>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</si>
  <si>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</si>
  <si>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</si>
  <si>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</si>
  <si>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</si>
  <si>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</si>
  <si>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</si>
  <si>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</si>
  <si>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</si>
  <si>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</si>
  <si>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</si>
  <si>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</si>
  <si>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</si>
  <si>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</si>
  <si>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</si>
  <si>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</si>
  <si>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</si>
  <si>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</si>
  <si>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</si>
  <si>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</si>
  <si>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</si>
  <si>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</si>
  <si>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</si>
  <si>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</si>
  <si>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</si>
  <si>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</si>
  <si>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</si>
  <si>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</si>
  <si>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</si>
  <si>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</si>
  <si>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</si>
  <si>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</si>
  <si>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</si>
  <si>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</si>
  <si>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</si>
  <si>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</si>
  <si>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</si>
  <si>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</si>
  <si>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</si>
  <si>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</si>
  <si>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</si>
  <si>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みなべ町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</si>
  <si>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</si>
  <si>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</si>
  <si>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</si>
  <si>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</si>
  <si>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</si>
  <si>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</si>
  <si>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</si>
  <si>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</si>
  <si>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</si>
  <si>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</si>
  <si>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</si>
  <si>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</si>
  <si>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</si>
  <si>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</si>
  <si>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</si>
  <si>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</si>
  <si>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</si>
  <si>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</si>
  <si>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</si>
  <si>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</si>
  <si>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</si>
  <si>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</si>
  <si>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</si>
  <si>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</si>
  <si>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</si>
  <si>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</si>
  <si>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</si>
  <si>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</si>
  <si>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</si>
  <si>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</si>
  <si>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</si>
  <si>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</si>
  <si>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</si>
  <si>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</si>
  <si>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</si>
  <si>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</si>
  <si>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</si>
  <si>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</si>
  <si>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</si>
  <si>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</si>
  <si>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</si>
  <si>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</si>
  <si>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</si>
  <si>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</si>
  <si>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</si>
  <si>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</si>
  <si>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</si>
  <si>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</si>
  <si>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</si>
  <si>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</si>
  <si>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</si>
  <si>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</si>
  <si>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</si>
  <si>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</si>
  <si>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</si>
  <si>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</si>
  <si>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</si>
  <si>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</si>
  <si>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</si>
  <si>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</si>
  <si>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</si>
  <si>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</si>
  <si>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</si>
  <si>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</si>
  <si>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</si>
  <si>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</si>
  <si>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</si>
  <si>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</si>
  <si>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</si>
  <si>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</si>
  <si>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</si>
  <si>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</si>
  <si>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</si>
  <si>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</si>
  <si>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</si>
  <si>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</si>
  <si>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</si>
  <si>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</si>
  <si>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</si>
  <si>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</si>
  <si>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</si>
  <si>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</si>
  <si>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</si>
  <si>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</si>
  <si>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</si>
  <si>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</si>
  <si>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</si>
  <si>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</si>
  <si>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</si>
  <si>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</si>
  <si>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</si>
  <si>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</si>
  <si>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</si>
  <si>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</si>
  <si>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</si>
  <si>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</si>
  <si>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</si>
  <si>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</si>
  <si>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</si>
  <si>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</si>
  <si>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</si>
  <si>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</si>
  <si>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</si>
  <si>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</si>
  <si>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</si>
  <si>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</si>
  <si>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</si>
  <si>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</si>
  <si>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</si>
  <si>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和歌山県みなべ町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</si>
  <si>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</si>
  <si>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</si>
  <si>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</si>
  <si>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</si>
  <si>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</si>
  <si>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</si>
  <si>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</si>
  <si>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</si>
  <si>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</si>
  <si>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</si>
  <si>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</si>
  <si>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</si>
  <si>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</si>
  <si>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</si>
  <si>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</si>
  <si>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</si>
  <si>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</si>
  <si>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</si>
  <si>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</si>
  <si>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</si>
  <si>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</si>
  <si>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</si>
  <si>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</si>
  <si>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</si>
  <si>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</si>
  <si>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</si>
  <si>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</si>
  <si>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</si>
  <si>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</si>
  <si>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</si>
  <si>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</si>
  <si>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</si>
  <si>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</si>
  <si>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</si>
  <si>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</si>
  <si>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</si>
  <si>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</si>
  <si>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</si>
  <si>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</si>
  <si>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</si>
  <si>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</si>
  <si>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</si>
  <si>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</si>
  <si>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</si>
  <si>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</si>
  <si>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</si>
  <si>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</si>
  <si>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</si>
  <si>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</si>
  <si>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</si>
  <si>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</si>
  <si>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</si>
  <si>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</si>
  <si>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</si>
  <si>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</si>
  <si>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</si>
  <si>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</si>
  <si>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</si>
  <si>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</si>
  <si>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</si>
  <si>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</si>
  <si>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</si>
  <si>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</si>
  <si>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</si>
  <si>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</si>
  <si>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</si>
  <si>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</si>
  <si>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</si>
  <si>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</si>
  <si>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</si>
  <si>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</si>
  <si>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</si>
  <si>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</si>
  <si>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</si>
  <si>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</si>
  <si>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</si>
  <si>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</si>
  <si>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</si>
  <si>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</si>
  <si>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</si>
  <si>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</si>
  <si>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</si>
  <si>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</si>
  <si>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</si>
  <si>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</si>
  <si>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</si>
  <si>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</si>
  <si>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</si>
  <si>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</si>
  <si>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</si>
  <si>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</si>
  <si>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</si>
  <si>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</si>
  <si>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</si>
  <si>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</si>
  <si>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</si>
  <si>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</si>
  <si>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</si>
  <si>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</si>
  <si>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</si>
  <si>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</si>
  <si>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</si>
  <si>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</si>
  <si>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</si>
  <si>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</si>
  <si>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</si>
  <si>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</si>
  <si>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</si>
  <si>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</si>
  <si>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</si>
  <si>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</si>
  <si>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</si>
  <si>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</si>
  <si>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</si>
  <si>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</si>
  <si>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</si>
  <si>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</si>
  <si>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</si>
  <si>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</si>
  <si>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</si>
  <si>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</si>
  <si>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</si>
  <si>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</si>
  <si>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</si>
  <si>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</si>
  <si>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</si>
  <si>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</si>
  <si>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</si>
  <si>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</si>
  <si>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</si>
  <si>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</si>
  <si>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</si>
  <si>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</si>
  <si>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</si>
  <si>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</si>
  <si>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</si>
  <si>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</si>
  <si>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</si>
  <si>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</si>
  <si>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</si>
  <si>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</si>
  <si>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</si>
  <si>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</si>
  <si>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</si>
  <si>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</si>
  <si>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</si>
  <si>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</si>
  <si>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</si>
  <si>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</si>
  <si>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</si>
  <si>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和歌山県みなべ町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</si>
  <si>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</si>
  <si>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</si>
  <si>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</si>
  <si>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</si>
  <si>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</si>
  <si>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</si>
  <si>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</si>
  <si>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</si>
  <si>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</si>
  <si>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</si>
  <si>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</si>
  <si>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</si>
  <si>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</si>
  <si>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</si>
  <si>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</si>
  <si>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</si>
  <si>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</si>
  <si>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</si>
  <si>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</si>
  <si>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</si>
  <si>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</si>
  <si>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</si>
  <si>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</si>
  <si>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</si>
  <si>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</si>
  <si>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</si>
  <si>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</si>
  <si>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</si>
  <si>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</si>
  <si>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</si>
  <si>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</si>
  <si>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</si>
  <si>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</si>
  <si>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</si>
  <si>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</si>
  <si>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</si>
  <si>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</si>
  <si>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</si>
  <si>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</si>
  <si>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</si>
  <si>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</si>
  <si>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</si>
  <si>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</si>
  <si>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</si>
  <si>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</si>
  <si>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</si>
  <si>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</si>
  <si>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</si>
  <si>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</si>
  <si>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</si>
  <si>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</si>
  <si>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</si>
  <si>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</si>
  <si>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</si>
  <si>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</si>
  <si>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</si>
  <si>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</si>
  <si>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</si>
  <si>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</si>
  <si>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</si>
  <si>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</si>
  <si>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</si>
  <si>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</si>
  <si>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</si>
  <si>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</si>
  <si>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</si>
  <si>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</si>
  <si>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</si>
  <si>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</si>
  <si>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</si>
  <si>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</si>
  <si>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</si>
  <si>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</si>
  <si>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</si>
  <si>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</si>
  <si>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</si>
  <si>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</si>
  <si>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</si>
  <si>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</si>
  <si>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</si>
  <si>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</si>
  <si>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</si>
  <si>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</si>
  <si>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</si>
  <si>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</si>
  <si>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</si>
  <si>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</si>
  <si>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</si>
  <si>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</si>
  <si>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</si>
  <si>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</si>
  <si>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</si>
  <si>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</si>
  <si>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</si>
  <si>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</si>
  <si>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</si>
  <si>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</si>
  <si>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</si>
  <si>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</si>
  <si>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</si>
  <si>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</si>
  <si>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</si>
  <si>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</si>
  <si>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</si>
  <si>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</si>
  <si>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</si>
  <si>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</si>
  <si>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</si>
  <si>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</si>
  <si>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</si>
  <si>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</si>
  <si>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</si>
  <si>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</si>
  <si>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</si>
  <si>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</si>
  <si>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</si>
  <si>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</si>
  <si>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</si>
  <si>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</si>
  <si>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</si>
  <si>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</si>
  <si>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</si>
  <si>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</si>
  <si>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</si>
  <si>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</si>
  <si>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</si>
  <si>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</si>
  <si>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</si>
  <si>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</si>
  <si>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</si>
  <si>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</si>
  <si>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</si>
  <si>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</si>
  <si>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</si>
  <si>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</si>
  <si>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</si>
  <si>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</si>
  <si>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</si>
  <si>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</si>
  <si>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</si>
  <si>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</si>
  <si>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</si>
  <si>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</si>
  <si>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</si>
  <si>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</si>
  <si>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</si>
  <si>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</si>
  <si>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</si>
  <si>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</si>
  <si>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</si>
  <si>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</si>
  <si>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</si>
  <si>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</si>
  <si>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</si>
  <si>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</si>
  <si>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</si>
  <si>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</si>
  <si>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</si>
  <si>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</si>
  <si>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</si>
  <si>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</si>
  <si>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</si>
  <si>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</si>
  <si>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</si>
  <si>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</si>
  <si>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</si>
  <si>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</si>
  <si>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</si>
  <si>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</si>
  <si>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</si>
  <si>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</si>
  <si>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</si>
  <si>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</si>
  <si>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</si>
  <si>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2.56</t>
  </si>
  <si>
    <t>▲ 2.70</t>
  </si>
  <si>
    <t>一般会計</t>
  </si>
  <si>
    <t>水道事業会計</t>
  </si>
  <si>
    <t>介護保険特別会計</t>
  </si>
  <si>
    <t>下水道事業会計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</si>
  <si>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</si>
  <si>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</si>
  <si>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</si>
  <si>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</si>
  <si>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</si>
  <si>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</si>
  <si>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</si>
  <si>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</si>
  <si>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</si>
  <si>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公共施設整備基金</t>
    <rPh sb="0" eb="4">
      <t>コウキョウシセツ</t>
    </rPh>
    <rPh sb="4" eb="8">
      <t>セイビキキン</t>
    </rPh>
    <phoneticPr fontId="5"/>
  </si>
  <si>
    <t>環境保全地域活性化基金</t>
    <rPh sb="0" eb="4">
      <t>カンキョウホゼン</t>
    </rPh>
    <rPh sb="4" eb="9">
      <t>チイキカッセイカ</t>
    </rPh>
    <rPh sb="9" eb="11">
      <t>キキン</t>
    </rPh>
    <phoneticPr fontId="2"/>
  </si>
  <si>
    <t>地域づくり基金</t>
    <rPh sb="0" eb="2">
      <t>チイキ</t>
    </rPh>
    <rPh sb="5" eb="7">
      <t>キキン</t>
    </rPh>
    <phoneticPr fontId="2"/>
  </si>
  <si>
    <t>福祉基金</t>
    <rPh sb="0" eb="4">
      <t>フクシキキン</t>
    </rPh>
    <phoneticPr fontId="2"/>
  </si>
  <si>
    <t>防災基金</t>
    <rPh sb="0" eb="4">
      <t>ボウサイキキン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</si>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</sst>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7F61-4996-880A-499F36B86D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133405</c:v>
                </c:pt>
                <c:pt idx="1">
                  <c:v>205717</c:v>
                </c:pt>
                <c:pt idx="2">
                  <c:v>199535</c:v>
                </c:pt>
                <c:pt idx="3">
                  <c:v>113180</c:v>
                </c:pt>
                <c:pt idx="4">
                  <c:v>105293</c:v>
                </c:pt>
              </c:numCache>
            </c:numRef>
          </c:val>
          <c:smooth val="0"/>
          <c:extLst>
            <c:ext xmlns:c16="http://schemas.microsoft.com/office/drawing/2014/chart" uri="{C3380CC4-5D6E-409C-BE32-E72D297353CC}">
              <c16:uniqueId val="{00000001-7F61-4996-880A-499F36B86D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14.89</c:v>
                </c:pt>
                <c:pt idx="1">
                  <c:v>11.99</c:v>
                </c:pt>
                <c:pt idx="2">
                  <c:v>18.62</c:v>
                </c:pt>
                <c:pt idx="3">
                  <c:v>16.68</c:v>
                </c:pt>
                <c:pt idx="4">
                  <c:v>17.48</c:v>
                </c:pt>
              </c:numCache>
            </c:numRef>
          </c:val>
          <c:extLst>
            <c:ext xmlns:c16="http://schemas.microsoft.com/office/drawing/2014/chart" uri="{C3380CC4-5D6E-409C-BE32-E72D297353CC}">
              <c16:uniqueId val="{00000000-1AA6-46F3-AE3D-7D2C9AFD5B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29.38</c:v>
                </c:pt>
                <c:pt idx="1">
                  <c:v>28.73</c:v>
                </c:pt>
                <c:pt idx="2">
                  <c:v>27.41</c:v>
                </c:pt>
                <c:pt idx="3">
                  <c:v>28.55</c:v>
                </c:pt>
                <c:pt idx="4">
                  <c:v>28.62</c:v>
                </c:pt>
              </c:numCache>
            </c:numRef>
          </c:val>
          <c:extLst>
            <c:ext xmlns:c16="http://schemas.microsoft.com/office/drawing/2014/chart" uri="{C3380CC4-5D6E-409C-BE32-E72D297353CC}">
              <c16:uniqueId val="{00000001-1AA6-46F3-AE3D-7D2C9AFD5B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5.21</c:v>
                </c:pt>
                <c:pt idx="1">
                  <c:v>-2.56</c:v>
                </c:pt>
                <c:pt idx="2">
                  <c:v>7.19</c:v>
                </c:pt>
                <c:pt idx="3">
                  <c:v>-2.7</c:v>
                </c:pt>
                <c:pt idx="4">
                  <c:v>0.76</c:v>
                </c:pt>
              </c:numCache>
            </c:numRef>
          </c:val>
          <c:smooth val="0"/>
          <c:extLst>
            <c:ext xmlns:c16="http://schemas.microsoft.com/office/drawing/2014/chart" uri="{C3380CC4-5D6E-409C-BE32-E72D297353CC}">
              <c16:uniqueId val="{00000002-1AA6-46F3-AE3D-7D2C9AFD5B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0.49</c:v>
                </c:pt>
                <c:pt idx="2">
                  <c:v>#N/A</c:v>
                </c:pt>
                <c:pt idx="3">
                  <c:v>0.35</c:v>
                </c:pt>
                <c:pt idx="4">
                  <c:v>#N/A</c:v>
                </c:pt>
                <c:pt idx="5">
                  <c:v>0.37</c:v>
                </c:pt>
                <c:pt idx="6">
                  <c:v>0</c:v>
                </c:pt>
                <c:pt idx="7">
                  <c:v>0</c:v>
                </c:pt>
                <c:pt idx="8">
                  <c:v>0</c:v>
                </c:pt>
                <c:pt idx="9">
                  <c:v>0</c:v>
                </c:pt>
              </c:numCache>
            </c:numRef>
          </c:val>
          <c:extLst>
            <c:ext xmlns:c16="http://schemas.microsoft.com/office/drawing/2014/chart" uri="{C3380CC4-5D6E-409C-BE32-E72D297353CC}">
              <c16:uniqueId val="{00000000-CF44-4C8E-A9EE-C6052267D0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44-4C8E-A9EE-C6052267D03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F44-4C8E-A9EE-C6052267D03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F44-4C8E-A9EE-C6052267D03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0.18</c:v>
                </c:pt>
                <c:pt idx="4">
                  <c:v>#N/A</c:v>
                </c:pt>
                <c:pt idx="5">
                  <c:v>0.15</c:v>
                </c:pt>
                <c:pt idx="6">
                  <c:v>#N/A</c:v>
                </c:pt>
                <c:pt idx="7">
                  <c:v>0.18</c:v>
                </c:pt>
                <c:pt idx="8">
                  <c:v>#N/A</c:v>
                </c:pt>
                <c:pt idx="9">
                  <c:v>0.04</c:v>
                </c:pt>
              </c:numCache>
            </c:numRef>
          </c:val>
          <c:extLst>
            <c:ext xmlns:c16="http://schemas.microsoft.com/office/drawing/2014/chart" uri="{C3380CC4-5D6E-409C-BE32-E72D297353CC}">
              <c16:uniqueId val="{00000004-CF44-4C8E-A9EE-C6052267D03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3.95</c:v>
                </c:pt>
                <c:pt idx="2">
                  <c:v>#N/A</c:v>
                </c:pt>
                <c:pt idx="3">
                  <c:v>2.66</c:v>
                </c:pt>
                <c:pt idx="4">
                  <c:v>#N/A</c:v>
                </c:pt>
                <c:pt idx="5">
                  <c:v>1.91</c:v>
                </c:pt>
                <c:pt idx="6">
                  <c:v>#N/A</c:v>
                </c:pt>
                <c:pt idx="7">
                  <c:v>1.42</c:v>
                </c:pt>
                <c:pt idx="8">
                  <c:v>#N/A</c:v>
                </c:pt>
                <c:pt idx="9">
                  <c:v>1.24</c:v>
                </c:pt>
              </c:numCache>
            </c:numRef>
          </c:val>
          <c:extLst>
            <c:ext xmlns:c16="http://schemas.microsoft.com/office/drawing/2014/chart" uri="{C3380CC4-5D6E-409C-BE32-E72D297353CC}">
              <c16:uniqueId val="{00000005-CF44-4C8E-A9EE-C6052267D03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3.94</c:v>
                </c:pt>
                <c:pt idx="8">
                  <c:v>#N/A</c:v>
                </c:pt>
                <c:pt idx="9">
                  <c:v>2.5499999999999998</c:v>
                </c:pt>
              </c:numCache>
            </c:numRef>
          </c:val>
          <c:extLst>
            <c:ext xmlns:c16="http://schemas.microsoft.com/office/drawing/2014/chart" uri="{C3380CC4-5D6E-409C-BE32-E72D297353CC}">
              <c16:uniqueId val="{00000006-CF44-4C8E-A9EE-C6052267D03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1.88</c:v>
                </c:pt>
                <c:pt idx="2">
                  <c:v>#N/A</c:v>
                </c:pt>
                <c:pt idx="3">
                  <c:v>2.58</c:v>
                </c:pt>
                <c:pt idx="4">
                  <c:v>#N/A</c:v>
                </c:pt>
                <c:pt idx="5">
                  <c:v>3.03</c:v>
                </c:pt>
                <c:pt idx="6">
                  <c:v>#N/A</c:v>
                </c:pt>
                <c:pt idx="7">
                  <c:v>3.19</c:v>
                </c:pt>
                <c:pt idx="8">
                  <c:v>#N/A</c:v>
                </c:pt>
                <c:pt idx="9">
                  <c:v>3.36</c:v>
                </c:pt>
              </c:numCache>
            </c:numRef>
          </c:val>
          <c:extLst>
            <c:ext xmlns:c16="http://schemas.microsoft.com/office/drawing/2014/chart" uri="{C3380CC4-5D6E-409C-BE32-E72D297353CC}">
              <c16:uniqueId val="{00000007-CF44-4C8E-A9EE-C6052267D03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6.34</c:v>
                </c:pt>
                <c:pt idx="2">
                  <c:v>#N/A</c:v>
                </c:pt>
                <c:pt idx="3">
                  <c:v>6.3</c:v>
                </c:pt>
                <c:pt idx="4">
                  <c:v>#N/A</c:v>
                </c:pt>
                <c:pt idx="5">
                  <c:v>5.81</c:v>
                </c:pt>
                <c:pt idx="6">
                  <c:v>#N/A</c:v>
                </c:pt>
                <c:pt idx="7">
                  <c:v>6.93</c:v>
                </c:pt>
                <c:pt idx="8">
                  <c:v>#N/A</c:v>
                </c:pt>
                <c:pt idx="9">
                  <c:v>7.49</c:v>
                </c:pt>
              </c:numCache>
            </c:numRef>
          </c:val>
          <c:extLst>
            <c:ext xmlns:c16="http://schemas.microsoft.com/office/drawing/2014/chart" uri="{C3380CC4-5D6E-409C-BE32-E72D297353CC}">
              <c16:uniqueId val="{00000008-CF44-4C8E-A9EE-C6052267D03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14.89</c:v>
                </c:pt>
                <c:pt idx="2">
                  <c:v>#N/A</c:v>
                </c:pt>
                <c:pt idx="3">
                  <c:v>11.99</c:v>
                </c:pt>
                <c:pt idx="4">
                  <c:v>#N/A</c:v>
                </c:pt>
                <c:pt idx="5">
                  <c:v>18.61</c:v>
                </c:pt>
                <c:pt idx="6">
                  <c:v>#N/A</c:v>
                </c:pt>
                <c:pt idx="7">
                  <c:v>16.68</c:v>
                </c:pt>
                <c:pt idx="8">
                  <c:v>#N/A</c:v>
                </c:pt>
                <c:pt idx="9">
                  <c:v>17.47</c:v>
                </c:pt>
              </c:numCache>
            </c:numRef>
          </c:val>
          <c:extLst>
            <c:ext xmlns:c16="http://schemas.microsoft.com/office/drawing/2014/chart" uri="{C3380CC4-5D6E-409C-BE32-E72D297353CC}">
              <c16:uniqueId val="{00000009-CF44-4C8E-A9EE-C6052267D0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1147</c:v>
                </c:pt>
                <c:pt idx="5">
                  <c:v>1115</c:v>
                </c:pt>
                <c:pt idx="8">
                  <c:v>1032</c:v>
                </c:pt>
                <c:pt idx="11">
                  <c:v>1010</c:v>
                </c:pt>
                <c:pt idx="14">
                  <c:v>1006</c:v>
                </c:pt>
              </c:numCache>
            </c:numRef>
          </c:val>
          <c:extLst>
            <c:ext xmlns:c16="http://schemas.microsoft.com/office/drawing/2014/chart" uri="{C3380CC4-5D6E-409C-BE32-E72D297353CC}">
              <c16:uniqueId val="{00000000-58D0-4A09-955C-B5BAD93678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D0-4A09-955C-B5BAD93678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58D0-4A09-955C-B5BAD93678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45</c:v>
                </c:pt>
                <c:pt idx="3">
                  <c:v>44</c:v>
                </c:pt>
                <c:pt idx="6">
                  <c:v>42</c:v>
                </c:pt>
                <c:pt idx="9">
                  <c:v>39</c:v>
                </c:pt>
                <c:pt idx="12">
                  <c:v>39</c:v>
                </c:pt>
              </c:numCache>
            </c:numRef>
          </c:val>
          <c:extLst>
            <c:ext xmlns:c16="http://schemas.microsoft.com/office/drawing/2014/chart" uri="{C3380CC4-5D6E-409C-BE32-E72D297353CC}">
              <c16:uniqueId val="{00000003-58D0-4A09-955C-B5BAD93678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411</c:v>
                </c:pt>
                <c:pt idx="3">
                  <c:v>408</c:v>
                </c:pt>
                <c:pt idx="6">
                  <c:v>418</c:v>
                </c:pt>
                <c:pt idx="9">
                  <c:v>363</c:v>
                </c:pt>
                <c:pt idx="12">
                  <c:v>373</c:v>
                </c:pt>
              </c:numCache>
            </c:numRef>
          </c:val>
          <c:extLst>
            <c:ext xmlns:c16="http://schemas.microsoft.com/office/drawing/2014/chart" uri="{C3380CC4-5D6E-409C-BE32-E72D297353CC}">
              <c16:uniqueId val="{00000004-58D0-4A09-955C-B5BAD93678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D0-4A09-955C-B5BAD93678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D0-4A09-955C-B5BAD93678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1098</c:v>
                </c:pt>
                <c:pt idx="3">
                  <c:v>1065</c:v>
                </c:pt>
                <c:pt idx="6">
                  <c:v>978</c:v>
                </c:pt>
                <c:pt idx="9">
                  <c:v>1005</c:v>
                </c:pt>
                <c:pt idx="12">
                  <c:v>1085</c:v>
                </c:pt>
              </c:numCache>
            </c:numRef>
          </c:val>
          <c:extLst>
            <c:ext xmlns:c16="http://schemas.microsoft.com/office/drawing/2014/chart" uri="{C3380CC4-5D6E-409C-BE32-E72D297353CC}">
              <c16:uniqueId val="{00000007-58D0-4A09-955C-B5BAD93678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409</c:v>
                </c:pt>
                <c:pt idx="2">
                  <c:v>#N/A</c:v>
                </c:pt>
                <c:pt idx="3">
                  <c:v>#N/A</c:v>
                </c:pt>
                <c:pt idx="4">
                  <c:v>404</c:v>
                </c:pt>
                <c:pt idx="5">
                  <c:v>#N/A</c:v>
                </c:pt>
                <c:pt idx="6">
                  <c:v>#N/A</c:v>
                </c:pt>
                <c:pt idx="7">
                  <c:v>408</c:v>
                </c:pt>
                <c:pt idx="8">
                  <c:v>#N/A</c:v>
                </c:pt>
                <c:pt idx="9">
                  <c:v>#N/A</c:v>
                </c:pt>
                <c:pt idx="10">
                  <c:v>399</c:v>
                </c:pt>
                <c:pt idx="11">
                  <c:v>#N/A</c:v>
                </c:pt>
                <c:pt idx="12">
                  <c:v>#N/A</c:v>
                </c:pt>
                <c:pt idx="13">
                  <c:v>493</c:v>
                </c:pt>
                <c:pt idx="14">
                  <c:v>#N/A</c:v>
                </c:pt>
              </c:numCache>
            </c:numRef>
          </c:val>
          <c:smooth val="0"/>
          <c:extLst>
            <c:ext xmlns:c16="http://schemas.microsoft.com/office/drawing/2014/chart" uri="{C3380CC4-5D6E-409C-BE32-E72D297353CC}">
              <c16:uniqueId val="{00000008-58D0-4A09-955C-B5BAD93678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11030</c:v>
                </c:pt>
                <c:pt idx="5">
                  <c:v>10918</c:v>
                </c:pt>
                <c:pt idx="8">
                  <c:v>10787</c:v>
                </c:pt>
                <c:pt idx="11">
                  <c:v>10286</c:v>
                </c:pt>
                <c:pt idx="14">
                  <c:v>9694</c:v>
                </c:pt>
              </c:numCache>
            </c:numRef>
          </c:val>
          <c:extLst>
            <c:ext xmlns:c16="http://schemas.microsoft.com/office/drawing/2014/chart" uri="{C3380CC4-5D6E-409C-BE32-E72D297353CC}">
              <c16:uniqueId val="{00000000-36BF-40D1-8F20-81DCF5E89B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c:v>
                </c:pt>
                <c:pt idx="5">
                  <c:v>31</c:v>
                </c:pt>
                <c:pt idx="8">
                  <c:v>29</c:v>
                </c:pt>
                <c:pt idx="11">
                  <c:v>27</c:v>
                </c:pt>
                <c:pt idx="14">
                  <c:v>25</c:v>
                </c:pt>
              </c:numCache>
            </c:numRef>
          </c:val>
          <c:extLst>
            <c:ext xmlns:c16="http://schemas.microsoft.com/office/drawing/2014/chart" uri="{C3380CC4-5D6E-409C-BE32-E72D297353CC}">
              <c16:uniqueId val="{00000001-36BF-40D1-8F20-81DCF5E89B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5044</c:v>
                </c:pt>
                <c:pt idx="5">
                  <c:v>5122</c:v>
                </c:pt>
                <c:pt idx="8">
                  <c:v>5360</c:v>
                </c:pt>
                <c:pt idx="11">
                  <c:v>5875</c:v>
                </c:pt>
                <c:pt idx="14">
                  <c:v>6101</c:v>
                </c:pt>
              </c:numCache>
            </c:numRef>
          </c:val>
          <c:extLst>
            <c:ext xmlns:c16="http://schemas.microsoft.com/office/drawing/2014/chart" uri="{C3380CC4-5D6E-409C-BE32-E72D297353CC}">
              <c16:uniqueId val="{00000002-36BF-40D1-8F20-81DCF5E89B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BF-40D1-8F20-81DCF5E89B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BF-40D1-8F20-81DCF5E89B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BF-40D1-8F20-81DCF5E89B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1144</c:v>
                </c:pt>
                <c:pt idx="3">
                  <c:v>1105</c:v>
                </c:pt>
                <c:pt idx="6">
                  <c:v>962</c:v>
                </c:pt>
                <c:pt idx="9">
                  <c:v>1041</c:v>
                </c:pt>
                <c:pt idx="12">
                  <c:v>1037</c:v>
                </c:pt>
              </c:numCache>
            </c:numRef>
          </c:val>
          <c:extLst>
            <c:ext xmlns:c16="http://schemas.microsoft.com/office/drawing/2014/chart" uri="{C3380CC4-5D6E-409C-BE32-E72D297353CC}">
              <c16:uniqueId val="{00000006-36BF-40D1-8F20-81DCF5E89B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751</c:v>
                </c:pt>
                <c:pt idx="3">
                  <c:v>702</c:v>
                </c:pt>
                <c:pt idx="6">
                  <c:v>636</c:v>
                </c:pt>
                <c:pt idx="9">
                  <c:v>566</c:v>
                </c:pt>
                <c:pt idx="12">
                  <c:v>533</c:v>
                </c:pt>
              </c:numCache>
            </c:numRef>
          </c:val>
          <c:extLst>
            <c:ext xmlns:c16="http://schemas.microsoft.com/office/drawing/2014/chart" uri="{C3380CC4-5D6E-409C-BE32-E72D297353CC}">
              <c16:uniqueId val="{00000007-36BF-40D1-8F20-81DCF5E89B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5316</c:v>
                </c:pt>
                <c:pt idx="3">
                  <c:v>5013</c:v>
                </c:pt>
                <c:pt idx="6">
                  <c:v>4833</c:v>
                </c:pt>
                <c:pt idx="9">
                  <c:v>4706</c:v>
                </c:pt>
                <c:pt idx="12">
                  <c:v>3846</c:v>
                </c:pt>
              </c:numCache>
            </c:numRef>
          </c:val>
          <c:extLst>
            <c:ext xmlns:c16="http://schemas.microsoft.com/office/drawing/2014/chart" uri="{C3380CC4-5D6E-409C-BE32-E72D297353CC}">
              <c16:uniqueId val="{00000008-36BF-40D1-8F20-81DCF5E89B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c:v>
                </c:pt>
                <c:pt idx="3">
                  <c:v>11</c:v>
                </c:pt>
                <c:pt idx="6">
                  <c:v>8</c:v>
                </c:pt>
                <c:pt idx="9">
                  <c:v>6</c:v>
                </c:pt>
                <c:pt idx="12">
                  <c:v>4</c:v>
                </c:pt>
              </c:numCache>
            </c:numRef>
          </c:val>
          <c:extLst>
            <c:ext xmlns:c16="http://schemas.microsoft.com/office/drawing/2014/chart" uri="{C3380CC4-5D6E-409C-BE32-E72D297353CC}">
              <c16:uniqueId val="{00000009-36BF-40D1-8F20-81DCF5E89B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9731</c:v>
                </c:pt>
                <c:pt idx="3">
                  <c:v>10344</c:v>
                </c:pt>
                <c:pt idx="6">
                  <c:v>10793</c:v>
                </c:pt>
                <c:pt idx="9">
                  <c:v>10429</c:v>
                </c:pt>
                <c:pt idx="12">
                  <c:v>9958</c:v>
                </c:pt>
              </c:numCache>
            </c:numRef>
          </c:val>
          <c:extLst>
            <c:ext xmlns:c16="http://schemas.microsoft.com/office/drawing/2014/chart" uri="{C3380CC4-5D6E-409C-BE32-E72D297353CC}">
              <c16:uniqueId val="{0000000A-36BF-40D1-8F20-81DCF5E89B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849</c:v>
                </c:pt>
                <c:pt idx="2">
                  <c:v>#N/A</c:v>
                </c:pt>
                <c:pt idx="3">
                  <c:v>#N/A</c:v>
                </c:pt>
                <c:pt idx="4">
                  <c:v>1104</c:v>
                </c:pt>
                <c:pt idx="5">
                  <c:v>#N/A</c:v>
                </c:pt>
                <c:pt idx="6">
                  <c:v>#N/A</c:v>
                </c:pt>
                <c:pt idx="7">
                  <c:v>1057</c:v>
                </c:pt>
                <c:pt idx="8">
                  <c:v>#N/A</c:v>
                </c:pt>
                <c:pt idx="9">
                  <c:v>#N/A</c:v>
                </c:pt>
                <c:pt idx="10">
                  <c:v>559</c:v>
                </c:pt>
                <c:pt idx="11">
                  <c:v>#N/A</c:v>
                </c:pt>
                <c:pt idx="12">
                  <c:v>#N/A</c:v>
                </c:pt>
                <c:pt idx="13">
                  <c:v>0</c:v>
                </c:pt>
                <c:pt idx="14">
                  <c:v>#N/A</c:v>
                </c:pt>
              </c:numCache>
            </c:numRef>
          </c:val>
          <c:smooth val="0"/>
          <c:extLst>
            <c:ext xmlns:c16="http://schemas.microsoft.com/office/drawing/2014/chart" uri="{C3380CC4-5D6E-409C-BE32-E72D297353CC}">
              <c16:uniqueId val="{0000000B-36BF-40D1-8F20-81DCF5E89B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1485</c:v>
                </c:pt>
                <c:pt idx="1">
                  <c:v>1485</c:v>
                </c:pt>
                <c:pt idx="2">
                  <c:v>1485</c:v>
                </c:pt>
              </c:numCache>
            </c:numRef>
          </c:val>
          <c:extLst>
            <c:ext xmlns:c16="http://schemas.microsoft.com/office/drawing/2014/chart" uri="{C3380CC4-5D6E-409C-BE32-E72D297353CC}">
              <c16:uniqueId val="{00000000-7814-46CC-8282-C881F04628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538</c:v>
                </c:pt>
                <c:pt idx="1">
                  <c:v>1043</c:v>
                </c:pt>
                <c:pt idx="2">
                  <c:v>1043</c:v>
                </c:pt>
              </c:numCache>
            </c:numRef>
          </c:val>
          <c:extLst>
            <c:ext xmlns:c16="http://schemas.microsoft.com/office/drawing/2014/chart" uri="{C3380CC4-5D6E-409C-BE32-E72D297353CC}">
              <c16:uniqueId val="{00000001-7814-46CC-8282-C881F04628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3892</c:v>
                </c:pt>
                <c:pt idx="1">
                  <c:v>3893</c:v>
                </c:pt>
                <c:pt idx="2">
                  <c:v>4130</c:v>
                </c:pt>
              </c:numCache>
            </c:numRef>
          </c:val>
          <c:extLst>
            <c:ext xmlns:c16="http://schemas.microsoft.com/office/drawing/2014/chart" uri="{C3380CC4-5D6E-409C-BE32-E72D297353CC}">
              <c16:uniqueId val="{00000002-7814-46CC-8282-C881F04628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11,767
11,648
120.28
9,782,382
8,749,623
906,985
5,189,098
9,957,995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係る基準財政需要額について、合併後、有利な地方債の発行や、新規発行額を抑制してきたため、地方債残高が減少している中でも、公債費の算定内容が有利なものへと変遷し、基準財政需要額全体を押し上げる要因になっている。基準財政収入額は、梅の価格低迷等により町民税（個人・法人）の税収が安定しないこと等が影響し、安定しない状況にある。今後も同様の推移が予想されるが、引き続き、公平で公正な課税客体の捕捉を行いつつ、交付税算入の有利な地方債の発行を行い、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52070</xdr:rowOff>
    </xdr:from>
    <xdr:to>
      <xdr:col>23</xdr:col>
      <xdr:colOff>133350</xdr:colOff>
      <xdr:row>41</xdr:row>
      <xdr:rowOff>52070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8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52070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17797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1270</xdr:rowOff>
    </xdr:from>
    <xdr:to>
      <xdr:col>19</xdr:col>
      <xdr:colOff>184150</xdr:colOff>
      <xdr:row>41</xdr:row>
      <xdr:rowOff>102870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113047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135907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合併後、職員の削減や分庁方式の解消など経常経費の削減に取り組んできたことにより、数値は改善傾向にあったが、歳出においては、社会保障経費が年々増加していることにより、経常収支比率は</a:t>
          </a:r>
          <a:r>
            <a:rPr kumimoji="1" lang="ja-JP" altLang="en-US" sz="1100">
              <a:solidFill>
                <a:schemeClr val="dk1"/>
              </a:solidFill>
              <a:effectLst/>
              <a:latin typeface="+mn-lt"/>
              <a:ea typeface="+mn-ea"/>
              <a:cs typeface="+mn-cs"/>
            </a:rPr>
            <a:t>令和４年度より悪化となった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和歌山県平均・全国平均に比べて、経常収支比率は低いものの、今後も事務事業の優先度を厳しく精査し、経常経費の削減を図る。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144569</xdr:rowOff>
    </xdr:from>
    <xdr:to>
      <xdr:col>23</xdr:col>
      <xdr:colOff>133350</xdr:colOff>
      <xdr:row>61</xdr:row>
      <xdr:rowOff>2752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60119"/>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51452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67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23919</xdr:rowOff>
    </xdr:from>
    <xdr:to>
      <xdr:col>19</xdr:col>
      <xdr:colOff>133350</xdr:colOff>
      <xdr:row>59</xdr:row>
      <xdr:rowOff>144569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3946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48912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3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23919</xdr:rowOff>
    </xdr:from>
    <xdr:to>
      <xdr:col>15</xdr:col>
      <xdr:colOff>82550</xdr:colOff>
      <xdr:row>60</xdr:row>
      <xdr:rowOff>150071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39469"/>
          <a:ext cx="8890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131885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150071</xdr:rowOff>
    </xdr:from>
    <xdr:to>
      <xdr:col>11</xdr:col>
      <xdr:colOff>31750</xdr:colOff>
      <xdr:row>60</xdr:row>
      <xdr:rowOff>162137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3707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123402</xdr:rowOff>
    </xdr:from>
    <xdr:to>
      <xdr:col>23</xdr:col>
      <xdr:colOff>184150</xdr:colOff>
      <xdr:row>61</xdr:row>
      <xdr:rowOff>53552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95479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8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93769</xdr:rowOff>
    </xdr:from>
    <xdr:to>
      <xdr:col>19</xdr:col>
      <xdr:colOff>184150</xdr:colOff>
      <xdr:row>60</xdr:row>
      <xdr:rowOff>23919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34096</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7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144569</xdr:rowOff>
    </xdr:from>
    <xdr:to>
      <xdr:col>15</xdr:col>
      <xdr:colOff>133350</xdr:colOff>
      <xdr:row>59</xdr:row>
      <xdr:rowOff>74719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84896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99271</xdr:rowOff>
    </xdr:from>
    <xdr:to>
      <xdr:col>11</xdr:col>
      <xdr:colOff>82550</xdr:colOff>
      <xdr:row>61</xdr:row>
      <xdr:rowOff>29421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14198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26264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一人あたりの人件費・物件費等決算額は、類似団体よりも数値は低いものの、全国平均・和歌山県平均よりも高い数値となっている。これは、０・１・２歳児保育の需要増による臨時保育士の多数雇用していることなどが主な要因になっている。合併後人件費は減少しているが、物件費が増加しており、今後もより一層事務事業の精査を行うなど、経常経費の削減を行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117049</xdr:rowOff>
    </xdr:from>
    <xdr:to>
      <xdr:col>23</xdr:col>
      <xdr:colOff>133350</xdr:colOff>
      <xdr:row>80</xdr:row>
      <xdr:rowOff>125121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33049"/>
          <a:ext cx="838200" cy="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25937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117049</xdr:rowOff>
    </xdr:from>
    <xdr:to>
      <xdr:col>19</xdr:col>
      <xdr:colOff>133350</xdr:colOff>
      <xdr:row>80</xdr:row>
      <xdr:rowOff>128505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833049"/>
          <a:ext cx="889000"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8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117069</xdr:rowOff>
    </xdr:from>
    <xdr:to>
      <xdr:col>15</xdr:col>
      <xdr:colOff>82550</xdr:colOff>
      <xdr:row>80</xdr:row>
      <xdr:rowOff>128505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33069"/>
          <a:ext cx="889000" cy="1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64205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5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93849</xdr:rowOff>
    </xdr:from>
    <xdr:to>
      <xdr:col>11</xdr:col>
      <xdr:colOff>31750</xdr:colOff>
      <xdr:row>80</xdr:row>
      <xdr:rowOff>117069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09849"/>
          <a:ext cx="889000" cy="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18939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65846</xdr:rowOff>
    </xdr:from>
    <xdr:to>
      <xdr:col>7</xdr:col>
      <xdr:colOff>31750</xdr:colOff>
      <xdr:row>80</xdr:row>
      <xdr:rowOff>167446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8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152223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74321</xdr:rowOff>
    </xdr:from>
    <xdr:to>
      <xdr:col>23</xdr:col>
      <xdr:colOff>184150</xdr:colOff>
      <xdr:row>81</xdr:row>
      <xdr:rowOff>4471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9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90848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3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66249</xdr:rowOff>
    </xdr:from>
    <xdr:to>
      <xdr:col>19</xdr:col>
      <xdr:colOff>184150</xdr:colOff>
      <xdr:row>80</xdr:row>
      <xdr:rowOff>167849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6576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51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77705</xdr:rowOff>
    </xdr:from>
    <xdr:to>
      <xdr:col>15</xdr:col>
      <xdr:colOff>133350</xdr:colOff>
      <xdr:row>81</xdr:row>
      <xdr:rowOff>7855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18032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6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66269</xdr:rowOff>
    </xdr:from>
    <xdr:to>
      <xdr:col>11</xdr:col>
      <xdr:colOff>82550</xdr:colOff>
      <xdr:row>80</xdr:row>
      <xdr:rowOff>167869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5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43049</xdr:rowOff>
    </xdr:from>
    <xdr:to>
      <xdr:col>7</xdr:col>
      <xdr:colOff>31750</xdr:colOff>
      <xdr:row>80</xdr:row>
      <xdr:rowOff>144649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154826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に比べ給与表の引上げ率が低くなっている。また、高卒、短大卒、大卒などの経験年数による職員構成の変動においても低い状況となっているが、今後も、計画的な給与制度の見直しを進め、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164041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082184"/>
          <a:ext cx="8382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23936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5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82</xdr:row>
      <xdr:rowOff>164041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961534"/>
          <a:ext cx="889000" cy="2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64559</xdr:rowOff>
    </xdr:from>
    <xdr:to>
      <xdr:col>72</xdr:col>
      <xdr:colOff>203200</xdr:colOff>
      <xdr:row>81</xdr:row>
      <xdr:rowOff>74084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78055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64559</xdr:rowOff>
    </xdr:from>
    <xdr:to>
      <xdr:col>68</xdr:col>
      <xdr:colOff>152400</xdr:colOff>
      <xdr:row>80</xdr:row>
      <xdr:rowOff>144991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37805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113241</xdr:rowOff>
    </xdr:from>
    <xdr:to>
      <xdr:col>77</xdr:col>
      <xdr:colOff>95250</xdr:colOff>
      <xdr:row>83</xdr:row>
      <xdr:rowOff>43391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53568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941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13759</xdr:rowOff>
    </xdr:from>
    <xdr:to>
      <xdr:col>68</xdr:col>
      <xdr:colOff>203200</xdr:colOff>
      <xdr:row>80</xdr:row>
      <xdr:rowOff>115359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7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125536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49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94191</xdr:rowOff>
    </xdr:from>
    <xdr:to>
      <xdr:col>64</xdr:col>
      <xdr:colOff>152400</xdr:colOff>
      <xdr:row>81</xdr:row>
      <xdr:rowOff>24341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8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34518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5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定員適正化計画に則り、定員管理を実施してきたことにより、順調に職員の削減を実現することができ、類似団体より低い率となっている。</a:t>
          </a:r>
          <a:endParaRPr lang="ja-JP" altLang="ja-JP" sz="1400">
            <a:effectLst/>
          </a:endParaRPr>
        </a:p>
        <a:p>
          <a:r>
            <a:rPr kumimoji="1" lang="ja-JP" altLang="ja-JP" sz="1100">
              <a:solidFill>
                <a:schemeClr val="dk1"/>
              </a:solidFill>
              <a:effectLst/>
              <a:latin typeface="+mn-lt"/>
              <a:ea typeface="+mn-ea"/>
              <a:cs typeface="+mn-cs"/>
            </a:rPr>
            <a:t>今後も業務が複雑化・多様化する中で事務の効率化を進めていけるよう適正な定員管理を引き続き実施する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128815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479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66766</xdr:rowOff>
    </xdr:from>
    <xdr:to>
      <xdr:col>77</xdr:col>
      <xdr:colOff>44450</xdr:colOff>
      <xdr:row>60</xdr:row>
      <xdr:rowOff>97790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537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47232</xdr:rowOff>
    </xdr:from>
    <xdr:to>
      <xdr:col>72</xdr:col>
      <xdr:colOff>203200</xdr:colOff>
      <xdr:row>60</xdr:row>
      <xdr:rowOff>66766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34232"/>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43785</xdr:rowOff>
    </xdr:from>
    <xdr:to>
      <xdr:col>68</xdr:col>
      <xdr:colOff>152400</xdr:colOff>
      <xdr:row>60</xdr:row>
      <xdr:rowOff>47232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3078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78015</xdr:rowOff>
    </xdr:from>
    <xdr:to>
      <xdr:col>81</xdr:col>
      <xdr:colOff>95250</xdr:colOff>
      <xdr:row>61</xdr:row>
      <xdr:rowOff>8165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94542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15966</xdr:rowOff>
    </xdr:from>
    <xdr:to>
      <xdr:col>73</xdr:col>
      <xdr:colOff>44450</xdr:colOff>
      <xdr:row>60</xdr:row>
      <xdr:rowOff>117566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127743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167882</xdr:rowOff>
    </xdr:from>
    <xdr:to>
      <xdr:col>68</xdr:col>
      <xdr:colOff>203200</xdr:colOff>
      <xdr:row>60</xdr:row>
      <xdr:rowOff>98032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108209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164435</xdr:rowOff>
    </xdr:from>
    <xdr:to>
      <xdr:col>64</xdr:col>
      <xdr:colOff>152400</xdr:colOff>
      <xdr:row>60</xdr:row>
      <xdr:rowOff>94585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104762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4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令和５年度数値については、令和４年度よりも</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ポイント上昇し、</a:t>
          </a:r>
          <a:r>
            <a:rPr kumimoji="1" lang="ja-JP" altLang="ja-JP" sz="1100">
              <a:solidFill>
                <a:schemeClr val="dk1"/>
              </a:solidFill>
              <a:effectLst/>
              <a:latin typeface="+mn-lt"/>
              <a:ea typeface="+mn-ea"/>
              <a:cs typeface="+mn-cs"/>
            </a:rPr>
            <a:t>全国平均、和歌山県平均、類似団体平均のいずれより高い率になっている。</a:t>
          </a:r>
          <a:r>
            <a:rPr kumimoji="1" lang="ja-JP" altLang="en-US" sz="1100">
              <a:solidFill>
                <a:schemeClr val="dk1"/>
              </a:solidFill>
              <a:effectLst/>
              <a:latin typeface="+mn-lt"/>
              <a:ea typeface="+mn-ea"/>
              <a:cs typeface="+mn-cs"/>
            </a:rPr>
            <a:t>上昇の要因としては、</a:t>
          </a:r>
          <a:r>
            <a:rPr kumimoji="1" lang="ja-JP" altLang="ja-JP" sz="1100">
              <a:solidFill>
                <a:schemeClr val="dk1"/>
              </a:solidFill>
              <a:effectLst/>
              <a:latin typeface="+mn-lt"/>
              <a:ea typeface="+mn-ea"/>
              <a:cs typeface="+mn-cs"/>
            </a:rPr>
            <a:t>防災施設等整備など大型事業を実施したことによる地方債の発行が要因である。</a:t>
          </a:r>
          <a:endParaRPr lang="ja-JP" altLang="ja-JP" sz="1400">
            <a:effectLst/>
          </a:endParaRPr>
        </a:p>
        <a:p>
          <a:r>
            <a:rPr kumimoji="1" lang="ja-JP" altLang="ja-JP" sz="1100">
              <a:solidFill>
                <a:schemeClr val="dk1"/>
              </a:solidFill>
              <a:effectLst/>
              <a:latin typeface="+mn-lt"/>
              <a:ea typeface="+mn-ea"/>
              <a:cs typeface="+mn-cs"/>
            </a:rPr>
            <a:t>今後は、防災施設等の整備も完了してきたことから地方債の発行額も減少していく見込みであり、「地方債償還額＞新規発行額」の考えのもとで、着実に地方債残高を減少させ、実質公債費比率の抑制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116417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654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76200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170039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056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170039</xdr:rowOff>
    </xdr:from>
    <xdr:to>
      <xdr:col>68</xdr:col>
      <xdr:colOff>152400</xdr:colOff>
      <xdr:row>42</xdr:row>
      <xdr:rowOff>159455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1994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119239</xdr:rowOff>
    </xdr:from>
    <xdr:to>
      <xdr:col>68</xdr:col>
      <xdr:colOff>203200</xdr:colOff>
      <xdr:row>42</xdr:row>
      <xdr:rowOff>49389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34166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108655</xdr:rowOff>
    </xdr:from>
    <xdr:to>
      <xdr:col>64</xdr:col>
      <xdr:colOff>152400</xdr:colOff>
      <xdr:row>43</xdr:row>
      <xdr:rowOff>38805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23582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地方債の新規発行の抑制などを行い、また余剰金などを積極的に基金に積み立てを行ったことなどにより将来負担率が「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今後は農業所得の動向により基準財政需要額の減少への影響が見込まれるため、将来負担率については微増する見込みである。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148660</xdr:rowOff>
    </xdr:from>
    <xdr:to>
      <xdr:col>77</xdr:col>
      <xdr:colOff>44450</xdr:colOff>
      <xdr:row>15</xdr:row>
      <xdr:rowOff>120650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48960"/>
          <a:ext cx="889000" cy="14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120650</xdr:rowOff>
    </xdr:from>
    <xdr:to>
      <xdr:col>72</xdr:col>
      <xdr:colOff>203200</xdr:colOff>
      <xdr:row>15</xdr:row>
      <xdr:rowOff>163548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92400"/>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89817</xdr:rowOff>
    </xdr:from>
    <xdr:to>
      <xdr:col>68</xdr:col>
      <xdr:colOff>152400</xdr:colOff>
      <xdr:row>15</xdr:row>
      <xdr:rowOff>163548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661567"/>
          <a:ext cx="889000" cy="7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97384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153106</xdr:rowOff>
    </xdr:from>
    <xdr:to>
      <xdr:col>64</xdr:col>
      <xdr:colOff>152400</xdr:colOff>
      <xdr:row>17</xdr:row>
      <xdr:rowOff>83256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68033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97860</xdr:rowOff>
    </xdr:from>
    <xdr:to>
      <xdr:col>77</xdr:col>
      <xdr:colOff>95250</xdr:colOff>
      <xdr:row>15</xdr:row>
      <xdr:rowOff>28010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12787</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84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156227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112748</xdr:rowOff>
    </xdr:from>
    <xdr:to>
      <xdr:col>68</xdr:col>
      <xdr:colOff>203200</xdr:colOff>
      <xdr:row>16</xdr:row>
      <xdr:rowOff>42898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6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53075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45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39017</xdr:rowOff>
    </xdr:from>
    <xdr:to>
      <xdr:col>64</xdr:col>
      <xdr:colOff>152400</xdr:colOff>
      <xdr:row>15</xdr:row>
      <xdr:rowOff>140617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150794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37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11,767
11,648
120.28
9,782,382
8,749,623
906,985
5,189,098
9,957,995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合併後から定員管理計画に基づき、新規採用、給与水準を抑制しているため、全国平均、和歌山県平均、類似団体平均よりも低い率となっている。今後も適正な定員管理を図り、現在の水準の維持に努める。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58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5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85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107950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658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166387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57150</xdr:rowOff>
    </xdr:from>
    <xdr:to>
      <xdr:col>6</xdr:col>
      <xdr:colOff>171450</xdr:colOff>
      <xdr:row>33</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の比率が全国平均、和歌山県平均、類似団体平均よりも高位になっている主なものとして、ごみ処理については、現在町の焼却場は閉鎖し、県内の他団体に委託をしていることから、処理にかかる運搬費用等が増加していることによるものと考えられる。今後も引き続き、事務事業の精査を行い、経常経費の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170543</xdr:rowOff>
    </xdr:from>
    <xdr:to>
      <xdr:col>82</xdr:col>
      <xdr:colOff>107950</xdr:colOff>
      <xdr:row>19</xdr:row>
      <xdr:rowOff>86178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56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170543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80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19</xdr:row>
      <xdr:rowOff>97064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804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97064</xdr:rowOff>
    </xdr:from>
    <xdr:to>
      <xdr:col>69</xdr:col>
      <xdr:colOff>92075</xdr:colOff>
      <xdr:row>21</xdr:row>
      <xdr:rowOff>91622</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354614"/>
          <a:ext cx="8890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35378</xdr:rowOff>
    </xdr:from>
    <xdr:to>
      <xdr:col>82</xdr:col>
      <xdr:colOff>158750</xdr:colOff>
      <xdr:row>19</xdr:row>
      <xdr:rowOff>136978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7455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119743</xdr:rowOff>
    </xdr:from>
    <xdr:to>
      <xdr:col>78</xdr:col>
      <xdr:colOff>120650</xdr:colOff>
      <xdr:row>19</xdr:row>
      <xdr:rowOff>49893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34670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46264</xdr:rowOff>
    </xdr:from>
    <xdr:to>
      <xdr:col>69</xdr:col>
      <xdr:colOff>142875</xdr:colOff>
      <xdr:row>19</xdr:row>
      <xdr:rowOff>147864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132641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40822</xdr:rowOff>
    </xdr:from>
    <xdr:to>
      <xdr:col>65</xdr:col>
      <xdr:colOff>53975</xdr:colOff>
      <xdr:row>21</xdr:row>
      <xdr:rowOff>142422</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127199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7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和歌山県平均、類似団体平均よりも低い率となっている。年々扶助費の自然増は避けられない中、各種扶助制度の資格審査等の適正化や各種手当への独自加算等を見直しを進めていくことで、財政を圧迫する上昇傾向に歯止めをかけるよう努め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104140</xdr:rowOff>
    </xdr:from>
    <xdr:to>
      <xdr:col>15</xdr:col>
      <xdr:colOff>98425</xdr:colOff>
      <xdr:row>56</xdr:row>
      <xdr:rowOff>149860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56</xdr:row>
      <xdr:rowOff>149860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県平均・全国平均・類似団体平均よりも低位となっている。</a:t>
          </a:r>
          <a:endParaRPr lang="ja-JP" altLang="ja-JP" sz="1400">
            <a:effectLst/>
          </a:endParaRPr>
        </a:p>
        <a:p>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より増加</a:t>
          </a:r>
          <a:r>
            <a:rPr kumimoji="1" lang="ja-JP" altLang="ja-JP" sz="1100">
              <a:solidFill>
                <a:schemeClr val="dk1"/>
              </a:solidFill>
              <a:effectLst/>
              <a:latin typeface="+mn-lt"/>
              <a:ea typeface="+mn-ea"/>
              <a:cs typeface="+mn-cs"/>
            </a:rPr>
            <a:t>した要因としては、</a:t>
          </a:r>
          <a:r>
            <a:rPr kumimoji="1" lang="ja-JP" altLang="en-US" sz="1100">
              <a:solidFill>
                <a:schemeClr val="dk1"/>
              </a:solidFill>
              <a:effectLst/>
              <a:latin typeface="+mn-lt"/>
              <a:ea typeface="+mn-ea"/>
              <a:cs typeface="+mn-cs"/>
            </a:rPr>
            <a:t>特別会計や下水道事業会計への繰出金の増加などによる</a:t>
          </a:r>
          <a:r>
            <a:rPr kumimoji="1" lang="ja-JP" altLang="ja-JP" sz="1100">
              <a:solidFill>
                <a:schemeClr val="dk1"/>
              </a:solidFill>
              <a:effectLst/>
              <a:latin typeface="+mn-lt"/>
              <a:ea typeface="+mn-ea"/>
              <a:cs typeface="+mn-cs"/>
            </a:rPr>
            <a:t>ものと考えられる。</a:t>
          </a:r>
          <a:endParaRPr lang="ja-JP" altLang="ja-JP" sz="1400">
            <a:effectLst/>
          </a:endParaRPr>
        </a:p>
        <a:p>
          <a:r>
            <a:rPr kumimoji="1" lang="ja-JP" altLang="ja-JP" sz="1100">
              <a:solidFill>
                <a:schemeClr val="dk1"/>
              </a:solidFill>
              <a:effectLst/>
              <a:latin typeface="+mn-lt"/>
              <a:ea typeface="+mn-ea"/>
              <a:cs typeface="+mn-cs"/>
            </a:rPr>
            <a:t>今後も、維持管理費の抑制を図り、介護保険会計等についても保険料の適正化を図ることで、普通会計の負担を減らしてくよう努める。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159657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199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59</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19985"/>
          <a:ext cx="889000" cy="94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151493</xdr:rowOff>
    </xdr:from>
    <xdr:to>
      <xdr:col>73</xdr:col>
      <xdr:colOff>180975</xdr:colOff>
      <xdr:row>60</xdr:row>
      <xdr:rowOff>159657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670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114499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159657</xdr:rowOff>
    </xdr:from>
    <xdr:to>
      <xdr:col>69</xdr:col>
      <xdr:colOff>92075</xdr:colOff>
      <xdr:row>61</xdr:row>
      <xdr:rowOff>20865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446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106334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xdr:rowOff>
    </xdr:from>
    <xdr:to>
      <xdr:col>78</xdr:col>
      <xdr:colOff>120650</xdr:colOff>
      <xdr:row>54</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100693</xdr:rowOff>
    </xdr:from>
    <xdr:to>
      <xdr:col>74</xdr:col>
      <xdr:colOff>31750</xdr:colOff>
      <xdr:row>60</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15620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108857</xdr:rowOff>
    </xdr:from>
    <xdr:to>
      <xdr:col>69</xdr:col>
      <xdr:colOff>142875</xdr:colOff>
      <xdr:row>61</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23784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141515</xdr:rowOff>
    </xdr:from>
    <xdr:to>
      <xdr:col>65</xdr:col>
      <xdr:colOff>53975</xdr:colOff>
      <xdr:row>61</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56442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補助費の比率については、全国平均、和歌山県平均よりも高位となっている。</a:t>
          </a:r>
          <a:r>
            <a:rPr kumimoji="1" lang="ja-JP" altLang="en-US" sz="1100">
              <a:solidFill>
                <a:schemeClr val="dk1"/>
              </a:solidFill>
              <a:effectLst/>
              <a:latin typeface="+mn-lt"/>
              <a:ea typeface="+mn-ea"/>
              <a:cs typeface="+mn-cs"/>
            </a:rPr>
            <a:t>近年の</a:t>
          </a:r>
          <a:r>
            <a:rPr kumimoji="1" lang="ja-JP" altLang="ja-JP" sz="1100">
              <a:solidFill>
                <a:schemeClr val="dk1"/>
              </a:solidFill>
              <a:effectLst/>
              <a:latin typeface="+mn-lt"/>
              <a:ea typeface="+mn-ea"/>
              <a:cs typeface="+mn-cs"/>
            </a:rPr>
            <a:t>増加要因としては、法適用に移行した下水道事業会計への補助費等や全町民向けの新型コロナウイルス感染症対策事業の実施によるものなどが挙げられる。</a:t>
          </a:r>
          <a:endParaRPr lang="ja-JP" altLang="ja-JP" sz="1400">
            <a:effectLst/>
          </a:endParaRPr>
        </a:p>
        <a:p>
          <a:r>
            <a:rPr kumimoji="1" lang="ja-JP" altLang="ja-JP" sz="1100">
              <a:solidFill>
                <a:schemeClr val="dk1"/>
              </a:solidFill>
              <a:effectLst/>
              <a:latin typeface="+mn-lt"/>
              <a:ea typeface="+mn-ea"/>
              <a:cs typeface="+mn-cs"/>
            </a:rPr>
            <a:t>今後も、補助事務の精査を行い、経常経費の適正化を図る。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52705</xdr:rowOff>
    </xdr:from>
    <xdr:to>
      <xdr:col>82</xdr:col>
      <xdr:colOff>107950</xdr:colOff>
      <xdr:row>36</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249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86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18415</xdr:rowOff>
    </xdr:from>
    <xdr:to>
      <xdr:col>78</xdr:col>
      <xdr:colOff>69850</xdr:colOff>
      <xdr:row>36</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847715"/>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18415</xdr:rowOff>
    </xdr:from>
    <xdr:to>
      <xdr:col>73</xdr:col>
      <xdr:colOff>180975</xdr:colOff>
      <xdr:row>34</xdr:row>
      <xdr:rowOff>64135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847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64135</xdr:rowOff>
    </xdr:from>
    <xdr:to>
      <xdr:col>69</xdr:col>
      <xdr:colOff>92075</xdr:colOff>
      <xdr:row>34</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58934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76852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1905</xdr:rowOff>
    </xdr:from>
    <xdr:to>
      <xdr:col>82</xdr:col>
      <xdr:colOff>158750</xdr:colOff>
      <xdr:row>36</xdr:row>
      <xdr:rowOff>103505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18432</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1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139065</xdr:rowOff>
    </xdr:from>
    <xdr:to>
      <xdr:col>74</xdr:col>
      <xdr:colOff>31750</xdr:colOff>
      <xdr:row>34</xdr:row>
      <xdr:rowOff>69215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79392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5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13335</xdr:rowOff>
    </xdr:from>
    <xdr:to>
      <xdr:col>69</xdr:col>
      <xdr:colOff>142875</xdr:colOff>
      <xdr:row>34</xdr:row>
      <xdr:rowOff>114935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125112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61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87630</xdr:rowOff>
    </xdr:from>
    <xdr:to>
      <xdr:col>65</xdr:col>
      <xdr:colOff>53975</xdr:colOff>
      <xdr:row>35</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27957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合併後、旧町村の均衡ある発展を目指し、まちづくり計画に則り、事業を進めてきた結果、地方債残高が増加したため、高い率になってい</a:t>
          </a:r>
          <a:r>
            <a:rPr kumimoji="1" lang="ja-JP" altLang="en-US" sz="1100">
              <a:solidFill>
                <a:schemeClr val="dk1"/>
              </a:solidFill>
              <a:effectLst/>
              <a:latin typeface="+mn-lt"/>
              <a:ea typeface="+mn-ea"/>
              <a:cs typeface="+mn-cs"/>
            </a:rPr>
            <a:t>る。今後</a:t>
          </a:r>
          <a:r>
            <a:rPr kumimoji="1" lang="ja-JP" altLang="ja-JP" sz="1100">
              <a:solidFill>
                <a:schemeClr val="dk1"/>
              </a:solidFill>
              <a:effectLst/>
              <a:latin typeface="+mn-lt"/>
              <a:ea typeface="+mn-ea"/>
              <a:cs typeface="+mn-cs"/>
            </a:rPr>
            <a:t>は「地方債償還額＞新規発行額」の考えのもとで新規発行をできるだけ抑えたことによるものと考えられ、今後も着実に地方債残高を減少させ、当該比率の抑制を行う。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6986</xdr:rowOff>
    </xdr:from>
    <xdr:to>
      <xdr:col>24</xdr:col>
      <xdr:colOff>25400</xdr:colOff>
      <xdr:row>77</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08636"/>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52722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11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77</xdr:row>
      <xdr:rowOff>6986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3433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77</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343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102252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48277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127636</xdr:rowOff>
    </xdr:from>
    <xdr:to>
      <xdr:col>20</xdr:col>
      <xdr:colOff>38100</xdr:colOff>
      <xdr:row>77</xdr:row>
      <xdr:rowOff>57786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42563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全国平均、類似団体平均、和歌山県平均のいずれよりも低い数値になっている。大きな要因としては、人件費の経常収支比率が低いことが挙げられる。</a:t>
          </a:r>
          <a:endParaRPr lang="ja-JP" altLang="ja-JP" sz="1400">
            <a:effectLst/>
          </a:endParaRPr>
        </a:p>
        <a:p>
          <a:r>
            <a:rPr kumimoji="1" lang="ja-JP" altLang="ja-JP" sz="1100">
              <a:solidFill>
                <a:schemeClr val="dk1"/>
              </a:solidFill>
              <a:effectLst/>
              <a:latin typeface="+mn-lt"/>
              <a:ea typeface="+mn-ea"/>
              <a:cs typeface="+mn-cs"/>
            </a:rPr>
            <a:t>これまでも引き続き、経常経費の削減を図るとともに事業内容を精査し、健全な財政運営に努める。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76</xdr:row>
      <xdr:rowOff>44704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94231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5842</xdr:rowOff>
    </xdr:from>
    <xdr:to>
      <xdr:col>78</xdr:col>
      <xdr:colOff>69850</xdr:colOff>
      <xdr:row>75</xdr:row>
      <xdr:rowOff>83566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8645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80281</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10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xdr:rowOff>
    </xdr:from>
    <xdr:to>
      <xdr:col>73</xdr:col>
      <xdr:colOff>180975</xdr:colOff>
      <xdr:row>76</xdr:row>
      <xdr:rowOff>44704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86459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052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32766</xdr:rowOff>
    </xdr:from>
    <xdr:to>
      <xdr:col>78</xdr:col>
      <xdr:colOff>120650</xdr:colOff>
      <xdr:row>75</xdr:row>
      <xdr:rowOff>134366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144543</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126492</xdr:rowOff>
    </xdr:from>
    <xdr:to>
      <xdr:col>74</xdr:col>
      <xdr:colOff>31750</xdr:colOff>
      <xdr:row>75</xdr:row>
      <xdr:rowOff>56642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66819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12014</xdr:rowOff>
    </xdr:from>
    <xdr:to>
      <xdr:col>29</xdr:col>
      <xdr:colOff>127000</xdr:colOff>
      <xdr:row>19</xdr:row>
      <xdr:rowOff>57778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7189"/>
          <a:ext cx="647700" cy="45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151281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0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16336</xdr:rowOff>
    </xdr:from>
    <xdr:to>
      <xdr:col>26</xdr:col>
      <xdr:colOff>50800</xdr:colOff>
      <xdr:row>19</xdr:row>
      <xdr:rowOff>57778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21511"/>
          <a:ext cx="698500" cy="41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117710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16336</xdr:rowOff>
    </xdr:from>
    <xdr:to>
      <xdr:col>22</xdr:col>
      <xdr:colOff>114300</xdr:colOff>
      <xdr:row>19</xdr:row>
      <xdr:rowOff>47741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21511"/>
          <a:ext cx="698500" cy="3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160436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7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47741</xdr:rowOff>
    </xdr:from>
    <xdr:to>
      <xdr:col>18</xdr:col>
      <xdr:colOff>177800</xdr:colOff>
      <xdr:row>19</xdr:row>
      <xdr:rowOff>97293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52916"/>
          <a:ext cx="698500" cy="49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148677</xdr:rowOff>
    </xdr:from>
    <xdr:to>
      <xdr:col>15</xdr:col>
      <xdr:colOff>101600</xdr:colOff>
      <xdr:row>18</xdr:row>
      <xdr:rowOff>78827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89004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132664</xdr:rowOff>
    </xdr:from>
    <xdr:to>
      <xdr:col>29</xdr:col>
      <xdr:colOff>177800</xdr:colOff>
      <xdr:row>19</xdr:row>
      <xdr:rowOff>62814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104741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3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6978</xdr:rowOff>
    </xdr:from>
    <xdr:to>
      <xdr:col>26</xdr:col>
      <xdr:colOff>101600</xdr:colOff>
      <xdr:row>19</xdr:row>
      <xdr:rowOff>108578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1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93355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8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136986</xdr:rowOff>
    </xdr:from>
    <xdr:to>
      <xdr:col>22</xdr:col>
      <xdr:colOff>165100</xdr:colOff>
      <xdr:row>19</xdr:row>
      <xdr:rowOff>67136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7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51913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5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168391</xdr:rowOff>
    </xdr:from>
    <xdr:to>
      <xdr:col>19</xdr:col>
      <xdr:colOff>38100</xdr:colOff>
      <xdr:row>19</xdr:row>
      <xdr:rowOff>98541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0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83318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8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46493</xdr:rowOff>
    </xdr:from>
    <xdr:to>
      <xdr:col>15</xdr:col>
      <xdr:colOff>101600</xdr:colOff>
      <xdr:row>19</xdr:row>
      <xdr:rowOff>148093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132870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146259</xdr:rowOff>
    </xdr:from>
    <xdr:to>
      <xdr:col>29</xdr:col>
      <xdr:colOff>127000</xdr:colOff>
      <xdr:row>35</xdr:row>
      <xdr:rowOff>311232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56609"/>
          <a:ext cx="647700" cy="16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302584</xdr:rowOff>
    </xdr:from>
    <xdr:to>
      <xdr:col>26</xdr:col>
      <xdr:colOff>50800</xdr:colOff>
      <xdr:row>35</xdr:row>
      <xdr:rowOff>311232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12934"/>
          <a:ext cx="698500" cy="8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302886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7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302584</xdr:rowOff>
    </xdr:from>
    <xdr:to>
      <xdr:col>22</xdr:col>
      <xdr:colOff>114300</xdr:colOff>
      <xdr:row>35</xdr:row>
      <xdr:rowOff>320643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12934"/>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59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320643</xdr:rowOff>
    </xdr:from>
    <xdr:to>
      <xdr:col>18</xdr:col>
      <xdr:colOff>177800</xdr:colOff>
      <xdr:row>35</xdr:row>
      <xdr:rowOff>326987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30993"/>
          <a:ext cx="698500" cy="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16146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95459</xdr:rowOff>
    </xdr:from>
    <xdr:to>
      <xdr:col>29</xdr:col>
      <xdr:colOff>177800</xdr:colOff>
      <xdr:row>35</xdr:row>
      <xdr:rowOff>197059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05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283436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5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260432</xdr:rowOff>
    </xdr:from>
    <xdr:to>
      <xdr:col>26</xdr:col>
      <xdr:colOff>101600</xdr:colOff>
      <xdr:row>36</xdr:row>
      <xdr:rowOff>19132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70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3909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251784</xdr:rowOff>
    </xdr:from>
    <xdr:to>
      <xdr:col>22</xdr:col>
      <xdr:colOff>165100</xdr:colOff>
      <xdr:row>36</xdr:row>
      <xdr:rowOff>10484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6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338161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4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269843</xdr:rowOff>
    </xdr:from>
    <xdr:to>
      <xdr:col>19</xdr:col>
      <xdr:colOff>38100</xdr:colOff>
      <xdr:row>36</xdr:row>
      <xdr:rowOff>28543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8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6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276187</xdr:rowOff>
    </xdr:from>
    <xdr:to>
      <xdr:col>15</xdr:col>
      <xdr:colOff>101600</xdr:colOff>
      <xdr:row>36</xdr:row>
      <xdr:rowOff>34887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8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19664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11,767
11,648
120.28
9,782,382
8,749,623
906,985
5,189,098
9,957,995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14872</xdr:rowOff>
    </xdr:from>
    <xdr:to>
      <xdr:col>24</xdr:col>
      <xdr:colOff>63500</xdr:colOff>
      <xdr:row>36</xdr:row>
      <xdr:rowOff>27496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7072"/>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70972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28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9665</xdr:rowOff>
    </xdr:from>
    <xdr:to>
      <xdr:col>19</xdr:col>
      <xdr:colOff>177800</xdr:colOff>
      <xdr:row>36</xdr:row>
      <xdr:rowOff>27496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81865"/>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12539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67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9665</xdr:rowOff>
    </xdr:from>
    <xdr:to>
      <xdr:col>15</xdr:col>
      <xdr:colOff>50800</xdr:colOff>
      <xdr:row>36</xdr:row>
      <xdr:rowOff>52362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1865"/>
          <a:ext cx="889000" cy="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53776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52362</xdr:rowOff>
    </xdr:from>
    <xdr:to>
      <xdr:col>10</xdr:col>
      <xdr:colOff>114300</xdr:colOff>
      <xdr:row>38</xdr:row>
      <xdr:rowOff>33172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4562"/>
          <a:ext cx="889000" cy="3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122597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128262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135522</xdr:rowOff>
    </xdr:from>
    <xdr:to>
      <xdr:col>24</xdr:col>
      <xdr:colOff>114300</xdr:colOff>
      <xdr:row>36</xdr:row>
      <xdr:rowOff>65672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113949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1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148146</xdr:rowOff>
    </xdr:from>
    <xdr:to>
      <xdr:col>20</xdr:col>
      <xdr:colOff>38100</xdr:colOff>
      <xdr:row>36</xdr:row>
      <xdr:rowOff>78296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69423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4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130315</xdr:rowOff>
    </xdr:from>
    <xdr:to>
      <xdr:col>15</xdr:col>
      <xdr:colOff>101600</xdr:colOff>
      <xdr:row>36</xdr:row>
      <xdr:rowOff>60465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51592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2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1562</xdr:rowOff>
    </xdr:from>
    <xdr:to>
      <xdr:col>10</xdr:col>
      <xdr:colOff>165100</xdr:colOff>
      <xdr:row>36</xdr:row>
      <xdr:rowOff>103162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94289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6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153822</xdr:rowOff>
    </xdr:from>
    <xdr:to>
      <xdr:col>6</xdr:col>
      <xdr:colOff>38100</xdr:colOff>
      <xdr:row>38</xdr:row>
      <xdr:rowOff>83972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75099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165478</xdr:rowOff>
    </xdr:from>
    <xdr:to>
      <xdr:col>24</xdr:col>
      <xdr:colOff>63500</xdr:colOff>
      <xdr:row>57</xdr:row>
      <xdr:rowOff>165534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38128"/>
          <a:ext cx="8382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159470</xdr:rowOff>
    </xdr:from>
    <xdr:to>
      <xdr:col>19</xdr:col>
      <xdr:colOff>177800</xdr:colOff>
      <xdr:row>57</xdr:row>
      <xdr:rowOff>165478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32120"/>
          <a:ext cx="8890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4899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159470</xdr:rowOff>
    </xdr:from>
    <xdr:to>
      <xdr:col>15</xdr:col>
      <xdr:colOff>50800</xdr:colOff>
      <xdr:row>57</xdr:row>
      <xdr:rowOff>164673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32120"/>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33163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136768</xdr:rowOff>
    </xdr:from>
    <xdr:to>
      <xdr:col>10</xdr:col>
      <xdr:colOff>114300</xdr:colOff>
      <xdr:row>57</xdr:row>
      <xdr:rowOff>164673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09418"/>
          <a:ext cx="889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35475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41470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114734</xdr:rowOff>
    </xdr:from>
    <xdr:to>
      <xdr:col>24</xdr:col>
      <xdr:colOff>114300</xdr:colOff>
      <xdr:row>58</xdr:row>
      <xdr:rowOff>44884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29661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0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114678</xdr:rowOff>
    </xdr:from>
    <xdr:to>
      <xdr:col>20</xdr:col>
      <xdr:colOff>38100</xdr:colOff>
      <xdr:row>58</xdr:row>
      <xdr:rowOff>44828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35955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8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108670</xdr:rowOff>
    </xdr:from>
    <xdr:to>
      <xdr:col>15</xdr:col>
      <xdr:colOff>101600</xdr:colOff>
      <xdr:row>58</xdr:row>
      <xdr:rowOff>38820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29947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113873</xdr:rowOff>
    </xdr:from>
    <xdr:to>
      <xdr:col>10</xdr:col>
      <xdr:colOff>165100</xdr:colOff>
      <xdr:row>58</xdr:row>
      <xdr:rowOff>44023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8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60550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6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85968</xdr:rowOff>
    </xdr:from>
    <xdr:to>
      <xdr:col>6</xdr:col>
      <xdr:colOff>38100</xdr:colOff>
      <xdr:row>58</xdr:row>
      <xdr:rowOff>16118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5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32645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3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69481</xdr:rowOff>
    </xdr:from>
    <xdr:to>
      <xdr:col>24</xdr:col>
      <xdr:colOff>63500</xdr:colOff>
      <xdr:row>78</xdr:row>
      <xdr:rowOff>76454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42581"/>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76454</xdr:rowOff>
    </xdr:from>
    <xdr:to>
      <xdr:col>19</xdr:col>
      <xdr:colOff>177800</xdr:colOff>
      <xdr:row>78</xdr:row>
      <xdr:rowOff>80798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4955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63424</xdr:rowOff>
    </xdr:from>
    <xdr:to>
      <xdr:col>15</xdr:col>
      <xdr:colOff>50800</xdr:colOff>
      <xdr:row>78</xdr:row>
      <xdr:rowOff>80798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3652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63424</xdr:rowOff>
    </xdr:from>
    <xdr:to>
      <xdr:col>10</xdr:col>
      <xdr:colOff>114300</xdr:colOff>
      <xdr:row>78</xdr:row>
      <xdr:rowOff>102896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36524"/>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18681</xdr:rowOff>
    </xdr:from>
    <xdr:to>
      <xdr:col>24</xdr:col>
      <xdr:colOff>114300</xdr:colOff>
      <xdr:row>78</xdr:row>
      <xdr:rowOff>120281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105058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0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25654</xdr:rowOff>
    </xdr:from>
    <xdr:to>
      <xdr:col>20</xdr:col>
      <xdr:colOff>38100</xdr:colOff>
      <xdr:row>78</xdr:row>
      <xdr:rowOff>127254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118381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9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29998</xdr:rowOff>
    </xdr:from>
    <xdr:to>
      <xdr:col>15</xdr:col>
      <xdr:colOff>101600</xdr:colOff>
      <xdr:row>78</xdr:row>
      <xdr:rowOff>131598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122725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9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12624</xdr:rowOff>
    </xdr:from>
    <xdr:to>
      <xdr:col>10</xdr:col>
      <xdr:colOff>165100</xdr:colOff>
      <xdr:row>78</xdr:row>
      <xdr:rowOff>114224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105351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52096</xdr:rowOff>
    </xdr:from>
    <xdr:to>
      <xdr:col>6</xdr:col>
      <xdr:colOff>38100</xdr:colOff>
      <xdr:row>78</xdr:row>
      <xdr:rowOff>153696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144823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41064</xdr:rowOff>
    </xdr:from>
    <xdr:to>
      <xdr:col>24</xdr:col>
      <xdr:colOff>63500</xdr:colOff>
      <xdr:row>96</xdr:row>
      <xdr:rowOff>99554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00264"/>
          <a:ext cx="838200" cy="5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135247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80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99554</xdr:rowOff>
    </xdr:from>
    <xdr:to>
      <xdr:col>19</xdr:col>
      <xdr:colOff>177800</xdr:colOff>
      <xdr:row>97</xdr:row>
      <xdr:rowOff>62095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58754"/>
          <a:ext cx="889000" cy="13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153447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62095</xdr:rowOff>
    </xdr:from>
    <xdr:to>
      <xdr:col>15</xdr:col>
      <xdr:colOff>50800</xdr:colOff>
      <xdr:row>97</xdr:row>
      <xdr:rowOff>81505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92745"/>
          <a:ext cx="889000" cy="1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42304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598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81505</xdr:rowOff>
    </xdr:from>
    <xdr:to>
      <xdr:col>10</xdr:col>
      <xdr:colOff>114300</xdr:colOff>
      <xdr:row>97</xdr:row>
      <xdr:rowOff>100871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12155"/>
          <a:ext cx="8890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123751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4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142910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5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161714</xdr:rowOff>
    </xdr:from>
    <xdr:to>
      <xdr:col>24</xdr:col>
      <xdr:colOff>114300</xdr:colOff>
      <xdr:row>96</xdr:row>
      <xdr:rowOff>91864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140141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48754</xdr:rowOff>
    </xdr:from>
    <xdr:to>
      <xdr:col>20</xdr:col>
      <xdr:colOff>38100</xdr:colOff>
      <xdr:row>96</xdr:row>
      <xdr:rowOff>150354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141481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0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11295</xdr:rowOff>
    </xdr:from>
    <xdr:to>
      <xdr:col>15</xdr:col>
      <xdr:colOff>101600</xdr:colOff>
      <xdr:row>97</xdr:row>
      <xdr:rowOff>112895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4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104022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30705</xdr:rowOff>
    </xdr:from>
    <xdr:to>
      <xdr:col>10</xdr:col>
      <xdr:colOff>165100</xdr:colOff>
      <xdr:row>97</xdr:row>
      <xdr:rowOff>132305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123432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50071</xdr:rowOff>
    </xdr:from>
    <xdr:to>
      <xdr:col>6</xdr:col>
      <xdr:colOff>38100</xdr:colOff>
      <xdr:row>97</xdr:row>
      <xdr:rowOff>151671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142798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7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36003</xdr:rowOff>
    </xdr:from>
    <xdr:to>
      <xdr:col>55</xdr:col>
      <xdr:colOff>0</xdr:colOff>
      <xdr:row>36</xdr:row>
      <xdr:rowOff>58200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08203"/>
          <a:ext cx="8382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36003</xdr:rowOff>
    </xdr:from>
    <xdr:to>
      <xdr:col>50</xdr:col>
      <xdr:colOff>114300</xdr:colOff>
      <xdr:row>37</xdr:row>
      <xdr:rowOff>16866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08203"/>
          <a:ext cx="889000" cy="15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145042</xdr:rowOff>
    </xdr:from>
    <xdr:to>
      <xdr:col>45</xdr:col>
      <xdr:colOff>177800</xdr:colOff>
      <xdr:row>37</xdr:row>
      <xdr:rowOff>16866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74342"/>
          <a:ext cx="889000" cy="38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145042</xdr:rowOff>
    </xdr:from>
    <xdr:to>
      <xdr:col>41</xdr:col>
      <xdr:colOff>50800</xdr:colOff>
      <xdr:row>37</xdr:row>
      <xdr:rowOff>89107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74342"/>
          <a:ext cx="889000" cy="45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141716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597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7400</xdr:rowOff>
    </xdr:from>
    <xdr:to>
      <xdr:col>55</xdr:col>
      <xdr:colOff>50800</xdr:colOff>
      <xdr:row>36</xdr:row>
      <xdr:rowOff>109000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157277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5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156653</xdr:rowOff>
    </xdr:from>
    <xdr:to>
      <xdr:col>50</xdr:col>
      <xdr:colOff>165100</xdr:colOff>
      <xdr:row>36</xdr:row>
      <xdr:rowOff>86803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77930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5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137516</xdr:rowOff>
    </xdr:from>
    <xdr:to>
      <xdr:col>46</xdr:col>
      <xdr:colOff>38100</xdr:colOff>
      <xdr:row>37</xdr:row>
      <xdr:rowOff>67666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58793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94242</xdr:rowOff>
    </xdr:from>
    <xdr:to>
      <xdr:col>41</xdr:col>
      <xdr:colOff>101600</xdr:colOff>
      <xdr:row>35</xdr:row>
      <xdr:rowOff>24392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15519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1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38307</xdr:rowOff>
    </xdr:from>
    <xdr:to>
      <xdr:col>36</xdr:col>
      <xdr:colOff>165100</xdr:colOff>
      <xdr:row>37</xdr:row>
      <xdr:rowOff>139907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131034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7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127584</xdr:rowOff>
    </xdr:from>
    <xdr:to>
      <xdr:col>55</xdr:col>
      <xdr:colOff>0</xdr:colOff>
      <xdr:row>56</xdr:row>
      <xdr:rowOff>157634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28784"/>
          <a:ext cx="838200" cy="3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5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141472</xdr:rowOff>
    </xdr:from>
    <xdr:to>
      <xdr:col>50</xdr:col>
      <xdr:colOff>114300</xdr:colOff>
      <xdr:row>56</xdr:row>
      <xdr:rowOff>127584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399772"/>
          <a:ext cx="889000" cy="32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153134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117918</xdr:rowOff>
    </xdr:from>
    <xdr:to>
      <xdr:col>45</xdr:col>
      <xdr:colOff>177800</xdr:colOff>
      <xdr:row>54</xdr:row>
      <xdr:rowOff>141472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376218"/>
          <a:ext cx="889000" cy="2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163183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6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117918</xdr:rowOff>
    </xdr:from>
    <xdr:to>
      <xdr:col>41</xdr:col>
      <xdr:colOff>50800</xdr:colOff>
      <xdr:row>56</xdr:row>
      <xdr:rowOff>50527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376218"/>
          <a:ext cx="889000" cy="27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142377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150187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106834</xdr:rowOff>
    </xdr:from>
    <xdr:to>
      <xdr:col>55</xdr:col>
      <xdr:colOff>50800</xdr:colOff>
      <xdr:row>57</xdr:row>
      <xdr:rowOff>36984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0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85261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8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76784</xdr:rowOff>
    </xdr:from>
    <xdr:to>
      <xdr:col>50</xdr:col>
      <xdr:colOff>165100</xdr:colOff>
      <xdr:row>57</xdr:row>
      <xdr:rowOff>6934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169511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7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90672</xdr:rowOff>
    </xdr:from>
    <xdr:to>
      <xdr:col>46</xdr:col>
      <xdr:colOff>38100</xdr:colOff>
      <xdr:row>55</xdr:row>
      <xdr:rowOff>20822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34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37349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12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67118</xdr:rowOff>
    </xdr:from>
    <xdr:to>
      <xdr:col>41</xdr:col>
      <xdr:colOff>101600</xdr:colOff>
      <xdr:row>54</xdr:row>
      <xdr:rowOff>168718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13795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10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171177</xdr:rowOff>
    </xdr:from>
    <xdr:to>
      <xdr:col>36</xdr:col>
      <xdr:colOff>165100</xdr:colOff>
      <xdr:row>56</xdr:row>
      <xdr:rowOff>101327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117854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7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27377</xdr:rowOff>
    </xdr:from>
    <xdr:to>
      <xdr:col>55</xdr:col>
      <xdr:colOff>0</xdr:colOff>
      <xdr:row>77</xdr:row>
      <xdr:rowOff>72309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29027"/>
          <a:ext cx="8382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146845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05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50705</xdr:rowOff>
    </xdr:from>
    <xdr:to>
      <xdr:col>50</xdr:col>
      <xdr:colOff>114300</xdr:colOff>
      <xdr:row>77</xdr:row>
      <xdr:rowOff>72309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080905"/>
          <a:ext cx="889000" cy="19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50705</xdr:rowOff>
    </xdr:from>
    <xdr:to>
      <xdr:col>45</xdr:col>
      <xdr:colOff>177800</xdr:colOff>
      <xdr:row>76</xdr:row>
      <xdr:rowOff>166280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080905"/>
          <a:ext cx="889000" cy="11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72945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69577</xdr:rowOff>
    </xdr:from>
    <xdr:to>
      <xdr:col>41</xdr:col>
      <xdr:colOff>50800</xdr:colOff>
      <xdr:row>76</xdr:row>
      <xdr:rowOff>166280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928327"/>
          <a:ext cx="889000" cy="26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88422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148027</xdr:rowOff>
    </xdr:from>
    <xdr:to>
      <xdr:col>55</xdr:col>
      <xdr:colOff>50800</xdr:colOff>
      <xdr:row>77</xdr:row>
      <xdr:rowOff>78177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126454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21509</xdr:rowOff>
    </xdr:from>
    <xdr:to>
      <xdr:col>50</xdr:col>
      <xdr:colOff>165100</xdr:colOff>
      <xdr:row>77</xdr:row>
      <xdr:rowOff>123109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2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114236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1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171355</xdr:rowOff>
    </xdr:from>
    <xdr:to>
      <xdr:col>46</xdr:col>
      <xdr:colOff>38100</xdr:colOff>
      <xdr:row>76</xdr:row>
      <xdr:rowOff>101505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118033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80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115480</xdr:rowOff>
    </xdr:from>
    <xdr:to>
      <xdr:col>41</xdr:col>
      <xdr:colOff>101600</xdr:colOff>
      <xdr:row>77</xdr:row>
      <xdr:rowOff>45630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4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62158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9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18777</xdr:rowOff>
    </xdr:from>
    <xdr:to>
      <xdr:col>36</xdr:col>
      <xdr:colOff>165100</xdr:colOff>
      <xdr:row>75</xdr:row>
      <xdr:rowOff>120377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8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136904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65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116877</xdr:rowOff>
    </xdr:from>
    <xdr:to>
      <xdr:col>55</xdr:col>
      <xdr:colOff>0</xdr:colOff>
      <xdr:row>97</xdr:row>
      <xdr:rowOff>27370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76077"/>
          <a:ext cx="838200" cy="8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104357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92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116877</xdr:rowOff>
    </xdr:from>
    <xdr:to>
      <xdr:col>50</xdr:col>
      <xdr:colOff>114300</xdr:colOff>
      <xdr:row>97</xdr:row>
      <xdr:rowOff>40140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76077"/>
          <a:ext cx="889000" cy="9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44614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45010</xdr:rowOff>
    </xdr:from>
    <xdr:to>
      <xdr:col>45</xdr:col>
      <xdr:colOff>177800</xdr:colOff>
      <xdr:row>97</xdr:row>
      <xdr:rowOff>40140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332760"/>
          <a:ext cx="889000" cy="33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45010</xdr:rowOff>
    </xdr:from>
    <xdr:to>
      <xdr:col>41</xdr:col>
      <xdr:colOff>50800</xdr:colOff>
      <xdr:row>97</xdr:row>
      <xdr:rowOff>109844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332760"/>
          <a:ext cx="889000" cy="40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22133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148020</xdr:rowOff>
    </xdr:from>
    <xdr:to>
      <xdr:col>55</xdr:col>
      <xdr:colOff>50800</xdr:colOff>
      <xdr:row>97</xdr:row>
      <xdr:rowOff>78170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126447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8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66077</xdr:rowOff>
    </xdr:from>
    <xdr:to>
      <xdr:col>50</xdr:col>
      <xdr:colOff>165100</xdr:colOff>
      <xdr:row>96</xdr:row>
      <xdr:rowOff>167677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12754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30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160790</xdr:rowOff>
    </xdr:from>
    <xdr:to>
      <xdr:col>46</xdr:col>
      <xdr:colOff>38100</xdr:colOff>
      <xdr:row>97</xdr:row>
      <xdr:rowOff>90940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82067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165660</xdr:rowOff>
    </xdr:from>
    <xdr:to>
      <xdr:col>41</xdr:col>
      <xdr:colOff>101600</xdr:colOff>
      <xdr:row>95</xdr:row>
      <xdr:rowOff>95810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2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112337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05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59044</xdr:rowOff>
    </xdr:from>
    <xdr:to>
      <xdr:col>36</xdr:col>
      <xdr:colOff>165100</xdr:colOff>
      <xdr:row>97</xdr:row>
      <xdr:rowOff>160644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151771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48739</xdr:rowOff>
    </xdr:from>
    <xdr:to>
      <xdr:col>85</xdr:col>
      <xdr:colOff>127000</xdr:colOff>
      <xdr:row>39</xdr:row>
      <xdr:rowOff>78196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63839"/>
          <a:ext cx="838200" cy="20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71518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6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41685</xdr:rowOff>
    </xdr:from>
    <xdr:to>
      <xdr:col>81</xdr:col>
      <xdr:colOff>50800</xdr:colOff>
      <xdr:row>39</xdr:row>
      <xdr:rowOff>78196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8235"/>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36666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5305</xdr:rowOff>
    </xdr:from>
    <xdr:to>
      <xdr:col>76</xdr:col>
      <xdr:colOff>114300</xdr:colOff>
      <xdr:row>39</xdr:row>
      <xdr:rowOff>41685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91855"/>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79045</xdr:rowOff>
    </xdr:from>
    <xdr:to>
      <xdr:col>71</xdr:col>
      <xdr:colOff>177800</xdr:colOff>
      <xdr:row>39</xdr:row>
      <xdr:rowOff>5305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94145"/>
          <a:ext cx="889000" cy="9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133959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169389</xdr:rowOff>
    </xdr:from>
    <xdr:to>
      <xdr:col>85</xdr:col>
      <xdr:colOff>177800</xdr:colOff>
      <xdr:row>38</xdr:row>
      <xdr:rowOff>99539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20816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6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27396</xdr:rowOff>
    </xdr:from>
    <xdr:to>
      <xdr:col>81</xdr:col>
      <xdr:colOff>101600</xdr:colOff>
      <xdr:row>39</xdr:row>
      <xdr:rowOff>128996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120123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0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162335</xdr:rowOff>
    </xdr:from>
    <xdr:to>
      <xdr:col>76</xdr:col>
      <xdr:colOff>165100</xdr:colOff>
      <xdr:row>39</xdr:row>
      <xdr:rowOff>92485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83612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125955</xdr:rowOff>
    </xdr:from>
    <xdr:to>
      <xdr:col>72</xdr:col>
      <xdr:colOff>38100</xdr:colOff>
      <xdr:row>39</xdr:row>
      <xdr:rowOff>56105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47232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3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28245</xdr:rowOff>
    </xdr:from>
    <xdr:to>
      <xdr:col>67</xdr:col>
      <xdr:colOff>101600</xdr:colOff>
      <xdr:row>38</xdr:row>
      <xdr:rowOff>129845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146372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1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107576</xdr:rowOff>
    </xdr:from>
    <xdr:to>
      <xdr:col>85</xdr:col>
      <xdr:colOff>127000</xdr:colOff>
      <xdr:row>76</xdr:row>
      <xdr:rowOff>27208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966326"/>
          <a:ext cx="838200" cy="9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119383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8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27208</xdr:rowOff>
    </xdr:from>
    <xdr:to>
      <xdr:col>81</xdr:col>
      <xdr:colOff>50800</xdr:colOff>
      <xdr:row>76</xdr:row>
      <xdr:rowOff>60779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57408"/>
          <a:ext cx="8890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91486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170909</xdr:rowOff>
    </xdr:from>
    <xdr:to>
      <xdr:col>76</xdr:col>
      <xdr:colOff>114300</xdr:colOff>
      <xdr:row>76</xdr:row>
      <xdr:rowOff>60779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029659"/>
          <a:ext cx="889000" cy="6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102350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124220</xdr:rowOff>
    </xdr:from>
    <xdr:to>
      <xdr:col>71</xdr:col>
      <xdr:colOff>177800</xdr:colOff>
      <xdr:row>75</xdr:row>
      <xdr:rowOff>170909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982970"/>
          <a:ext cx="889000" cy="4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104839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46688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56776</xdr:rowOff>
    </xdr:from>
    <xdr:to>
      <xdr:col>85</xdr:col>
      <xdr:colOff>177800</xdr:colOff>
      <xdr:row>75</xdr:row>
      <xdr:rowOff>158376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79653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6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147858</xdr:rowOff>
    </xdr:from>
    <xdr:to>
      <xdr:col>81</xdr:col>
      <xdr:colOff>101600</xdr:colOff>
      <xdr:row>76</xdr:row>
      <xdr:rowOff>78008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69135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09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9979</xdr:rowOff>
    </xdr:from>
    <xdr:to>
      <xdr:col>76</xdr:col>
      <xdr:colOff>165100</xdr:colOff>
      <xdr:row>76</xdr:row>
      <xdr:rowOff>111579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102706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3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120110</xdr:rowOff>
    </xdr:from>
    <xdr:to>
      <xdr:col>72</xdr:col>
      <xdr:colOff>38100</xdr:colOff>
      <xdr:row>76</xdr:row>
      <xdr:rowOff>50260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66787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73420</xdr:rowOff>
    </xdr:from>
    <xdr:to>
      <xdr:col>67</xdr:col>
      <xdr:colOff>101600</xdr:colOff>
      <xdr:row>76</xdr:row>
      <xdr:rowOff>3570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20097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27183</xdr:rowOff>
    </xdr:from>
    <xdr:to>
      <xdr:col>85</xdr:col>
      <xdr:colOff>127000</xdr:colOff>
      <xdr:row>98</xdr:row>
      <xdr:rowOff>77062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29283"/>
          <a:ext cx="838200" cy="4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3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27183</xdr:rowOff>
    </xdr:from>
    <xdr:to>
      <xdr:col>81</xdr:col>
      <xdr:colOff>50800</xdr:colOff>
      <xdr:row>98</xdr:row>
      <xdr:rowOff>96862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29283"/>
          <a:ext cx="889000" cy="6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96862</xdr:rowOff>
    </xdr:from>
    <xdr:to>
      <xdr:col>76</xdr:col>
      <xdr:colOff>114300</xdr:colOff>
      <xdr:row>98</xdr:row>
      <xdr:rowOff>127885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9896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127885</xdr:rowOff>
    </xdr:from>
    <xdr:to>
      <xdr:col>71</xdr:col>
      <xdr:colOff>177800</xdr:colOff>
      <xdr:row>98</xdr:row>
      <xdr:rowOff>129496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29985"/>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128759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26262</xdr:rowOff>
    </xdr:from>
    <xdr:to>
      <xdr:col>85</xdr:col>
      <xdr:colOff>177800</xdr:colOff>
      <xdr:row>98</xdr:row>
      <xdr:rowOff>127862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2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112639</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4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147833</xdr:rowOff>
    </xdr:from>
    <xdr:to>
      <xdr:col>81</xdr:col>
      <xdr:colOff>101600</xdr:colOff>
      <xdr:row>98</xdr:row>
      <xdr:rowOff>77983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7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69110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7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46062</xdr:rowOff>
    </xdr:from>
    <xdr:to>
      <xdr:col>76</xdr:col>
      <xdr:colOff>165100</xdr:colOff>
      <xdr:row>98</xdr:row>
      <xdr:rowOff>147662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138789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4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77085</xdr:rowOff>
    </xdr:from>
    <xdr:to>
      <xdr:col>72</xdr:col>
      <xdr:colOff>38100</xdr:colOff>
      <xdr:row>99</xdr:row>
      <xdr:rowOff>7235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169812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78696</xdr:rowOff>
    </xdr:from>
    <xdr:to>
      <xdr:col>67</xdr:col>
      <xdr:colOff>101600</xdr:colOff>
      <xdr:row>99</xdr:row>
      <xdr:rowOff>8846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171423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7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107867</xdr:rowOff>
    </xdr:from>
    <xdr:to>
      <xdr:col>116</xdr:col>
      <xdr:colOff>63500</xdr:colOff>
      <xdr:row>34</xdr:row>
      <xdr:rowOff>23628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5765717"/>
          <a:ext cx="8382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66355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38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23628</xdr:rowOff>
    </xdr:from>
    <xdr:to>
      <xdr:col>111</xdr:col>
      <xdr:colOff>177800</xdr:colOff>
      <xdr:row>37</xdr:row>
      <xdr:rowOff>105182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5852928"/>
          <a:ext cx="889000" cy="59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90301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105182</xdr:rowOff>
    </xdr:from>
    <xdr:to>
      <xdr:col>107</xdr:col>
      <xdr:colOff>50800</xdr:colOff>
      <xdr:row>37</xdr:row>
      <xdr:rowOff>126613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448832"/>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126613</xdr:rowOff>
    </xdr:from>
    <xdr:to>
      <xdr:col>102</xdr:col>
      <xdr:colOff>114300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470263"/>
          <a:ext cx="889000" cy="7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46495</xdr:rowOff>
    </xdr:from>
    <xdr:to>
      <xdr:col>98</xdr:col>
      <xdr:colOff>38100</xdr:colOff>
      <xdr:row>37</xdr:row>
      <xdr:rowOff>148095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164622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57067</xdr:rowOff>
    </xdr:from>
    <xdr:to>
      <xdr:col>116</xdr:col>
      <xdr:colOff>114300</xdr:colOff>
      <xdr:row>33</xdr:row>
      <xdr:rowOff>158667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7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79944</xdr:rowOff>
    </xdr:from>
    <xdr:ext cx="534377"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56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144278</xdr:rowOff>
    </xdr:from>
    <xdr:to>
      <xdr:col>112</xdr:col>
      <xdr:colOff>38100</xdr:colOff>
      <xdr:row>34</xdr:row>
      <xdr:rowOff>74428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580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90955</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56111" y="557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54382</xdr:rowOff>
    </xdr:from>
    <xdr:to>
      <xdr:col>107</xdr:col>
      <xdr:colOff>101600</xdr:colOff>
      <xdr:row>37</xdr:row>
      <xdr:rowOff>155982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3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147108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49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75813</xdr:rowOff>
    </xdr:from>
    <xdr:to>
      <xdr:col>102</xdr:col>
      <xdr:colOff>165100</xdr:colOff>
      <xdr:row>38</xdr:row>
      <xdr:rowOff>5962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194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168539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51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144549</xdr:rowOff>
    </xdr:from>
    <xdr:to>
      <xdr:col>116</xdr:col>
      <xdr:colOff>63500</xdr:colOff>
      <xdr:row>79</xdr:row>
      <xdr:rowOff>12990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517649"/>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110879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6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60082</xdr:rowOff>
    </xdr:from>
    <xdr:to>
      <xdr:col>111</xdr:col>
      <xdr:colOff>177800</xdr:colOff>
      <xdr:row>79</xdr:row>
      <xdr:rowOff>12990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18832"/>
          <a:ext cx="889000" cy="63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22286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60082</xdr:rowOff>
    </xdr:from>
    <xdr:to>
      <xdr:col>107</xdr:col>
      <xdr:colOff>50800</xdr:colOff>
      <xdr:row>75</xdr:row>
      <xdr:rowOff>72737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18832"/>
          <a:ext cx="8890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159845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72737</xdr:rowOff>
    </xdr:from>
    <xdr:to>
      <xdr:col>102</xdr:col>
      <xdr:colOff>114300</xdr:colOff>
      <xdr:row>75</xdr:row>
      <xdr:rowOff>102014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31487"/>
          <a:ext cx="8890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161755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151092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93749</xdr:rowOff>
    </xdr:from>
    <xdr:to>
      <xdr:col>116</xdr:col>
      <xdr:colOff>114300</xdr:colOff>
      <xdr:row>79</xdr:row>
      <xdr:rowOff>23899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4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8676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8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133640</xdr:rowOff>
    </xdr:from>
    <xdr:to>
      <xdr:col>112</xdr:col>
      <xdr:colOff>38100</xdr:colOff>
      <xdr:row>79</xdr:row>
      <xdr:rowOff>63790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5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54917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5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9282</xdr:rowOff>
    </xdr:from>
    <xdr:to>
      <xdr:col>107</xdr:col>
      <xdr:colOff>101600</xdr:colOff>
      <xdr:row>75</xdr:row>
      <xdr:rowOff>110882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127409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4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21937</xdr:rowOff>
    </xdr:from>
    <xdr:to>
      <xdr:col>102</xdr:col>
      <xdr:colOff>165100</xdr:colOff>
      <xdr:row>75</xdr:row>
      <xdr:rowOff>123537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140064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51214</xdr:rowOff>
    </xdr:from>
    <xdr:to>
      <xdr:col>98</xdr:col>
      <xdr:colOff>38100</xdr:colOff>
      <xdr:row>75</xdr:row>
      <xdr:rowOff>152814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169341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8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主な構成項目である物件費は、住民一人当たり１１６，４</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円となっており、全国平均、和歌山県平均よりは高いものの、類似団体平均と比べて低い水準にある。これは、ごみ処理について、県内他団体に委託をしていることが大きな要因になっている。人件費については、合併後定員管理計画に則り、新規採用の抑制を行ってきことから住民一人当たり</a:t>
          </a:r>
          <a:r>
            <a:rPr kumimoji="1" lang="ja-JP" altLang="en-US" sz="1100">
              <a:solidFill>
                <a:schemeClr val="dk1"/>
              </a:solidFill>
              <a:effectLst/>
              <a:latin typeface="+mn-lt"/>
              <a:ea typeface="+mn-ea"/>
              <a:cs typeface="+mn-cs"/>
            </a:rPr>
            <a:t>１０２，８２９</a:t>
          </a:r>
          <a:r>
            <a:rPr kumimoji="1" lang="ja-JP" altLang="ja-JP" sz="1100">
              <a:solidFill>
                <a:schemeClr val="dk1"/>
              </a:solidFill>
              <a:effectLst/>
              <a:latin typeface="+mn-lt"/>
              <a:ea typeface="+mn-ea"/>
              <a:cs typeface="+mn-cs"/>
            </a:rPr>
            <a:t>円となっており、全国平均、和歌山県平均よりは高いものの、類似団体平均より低位にある。</a:t>
          </a:r>
          <a:r>
            <a:rPr kumimoji="1" lang="ja-JP" altLang="en-US" sz="1100">
              <a:solidFill>
                <a:schemeClr val="dk1"/>
              </a:solidFill>
              <a:effectLst/>
              <a:latin typeface="+mn-lt"/>
              <a:ea typeface="+mn-ea"/>
              <a:cs typeface="+mn-cs"/>
            </a:rPr>
            <a:t>災害復旧費については、令和５年６月の台風などの被害が大きかったことから、前年度より大きく伸びており全国平均、県平均、類似団体平均よりも高位となっている。</a:t>
          </a:r>
          <a:r>
            <a:rPr kumimoji="1" lang="ja-JP" altLang="ja-JP" sz="1100">
              <a:solidFill>
                <a:schemeClr val="dk1"/>
              </a:solidFill>
              <a:effectLst/>
              <a:latin typeface="+mn-lt"/>
              <a:ea typeface="+mn-ea"/>
              <a:cs typeface="+mn-cs"/>
            </a:rPr>
            <a:t>普通建設事業については、まちづくり計画に掲げる事業が終了してきており、普通建設事業費に係る住民一人当たりの額が、</a:t>
          </a:r>
          <a:r>
            <a:rPr kumimoji="1" lang="ja-JP" altLang="en-US" sz="1100">
              <a:solidFill>
                <a:schemeClr val="dk1"/>
              </a:solidFill>
              <a:effectLst/>
              <a:latin typeface="+mn-lt"/>
              <a:ea typeface="+mn-ea"/>
              <a:cs typeface="+mn-cs"/>
            </a:rPr>
            <a:t>１０５，２９３</a:t>
          </a:r>
          <a:r>
            <a:rPr kumimoji="1" lang="ja-JP" altLang="ja-JP" sz="1100">
              <a:solidFill>
                <a:schemeClr val="dk1"/>
              </a:solidFill>
              <a:effectLst/>
              <a:latin typeface="+mn-lt"/>
              <a:ea typeface="+mn-ea"/>
              <a:cs typeface="+mn-cs"/>
            </a:rPr>
            <a:t>円と全国平均、和歌山県平均より高いものの、類似団体平均より低位となっている。今後は、公共施設等総合管理計画及び個別施設計画に基づき、事業費の平準化を行い、計画的な公共施設の更新整備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11,767
11,648
120.28
9,782,382
8,749,623
906,985
5,189,098
9,957,995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111887</xdr:rowOff>
    </xdr:from>
    <xdr:to>
      <xdr:col>24</xdr:col>
      <xdr:colOff>63500</xdr:colOff>
      <xdr:row>36</xdr:row>
      <xdr:rowOff>18542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2637"/>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64152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18542</xdr:rowOff>
    </xdr:from>
    <xdr:to>
      <xdr:col>19</xdr:col>
      <xdr:colOff>177800</xdr:colOff>
      <xdr:row>37</xdr:row>
      <xdr:rowOff>15113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0742"/>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27195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15113</xdr:rowOff>
    </xdr:from>
    <xdr:to>
      <xdr:col>15</xdr:col>
      <xdr:colOff>50800</xdr:colOff>
      <xdr:row>37</xdr:row>
      <xdr:rowOff>45974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5876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74058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165608</xdr:rowOff>
    </xdr:from>
    <xdr:to>
      <xdr:col>10</xdr:col>
      <xdr:colOff>114300</xdr:colOff>
      <xdr:row>37</xdr:row>
      <xdr:rowOff>45974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780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87393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71391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61087</xdr:rowOff>
    </xdr:from>
    <xdr:to>
      <xdr:col>24</xdr:col>
      <xdr:colOff>114300</xdr:colOff>
      <xdr:row>35</xdr:row>
      <xdr:rowOff>162687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39514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4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139192</xdr:rowOff>
    </xdr:from>
    <xdr:to>
      <xdr:col>20</xdr:col>
      <xdr:colOff>38100</xdr:colOff>
      <xdr:row>36</xdr:row>
      <xdr:rowOff>69342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60469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135763</xdr:rowOff>
    </xdr:from>
    <xdr:to>
      <xdr:col>15</xdr:col>
      <xdr:colOff>101600</xdr:colOff>
      <xdr:row>37</xdr:row>
      <xdr:rowOff>65913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57040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166624</xdr:rowOff>
    </xdr:from>
    <xdr:to>
      <xdr:col>10</xdr:col>
      <xdr:colOff>165100</xdr:colOff>
      <xdr:row>37</xdr:row>
      <xdr:rowOff>96774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87901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114808</xdr:rowOff>
    </xdr:from>
    <xdr:to>
      <xdr:col>6</xdr:col>
      <xdr:colOff>38100</xdr:colOff>
      <xdr:row>37</xdr:row>
      <xdr:rowOff>44958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36085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62240</xdr:rowOff>
    </xdr:from>
    <xdr:to>
      <xdr:col>24</xdr:col>
      <xdr:colOff>63500</xdr:colOff>
      <xdr:row>58</xdr:row>
      <xdr:rowOff>100050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06340"/>
          <a:ext cx="8382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101317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62240</xdr:rowOff>
    </xdr:from>
    <xdr:to>
      <xdr:col>19</xdr:col>
      <xdr:colOff>177800</xdr:colOff>
      <xdr:row>58</xdr:row>
      <xdr:rowOff>114836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06340"/>
          <a:ext cx="889000" cy="5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51009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5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13822</xdr:rowOff>
    </xdr:from>
    <xdr:to>
      <xdr:col>15</xdr:col>
      <xdr:colOff>50800</xdr:colOff>
      <xdr:row>58</xdr:row>
      <xdr:rowOff>114836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57922"/>
          <a:ext cx="889000" cy="10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13822</xdr:rowOff>
    </xdr:from>
    <xdr:to>
      <xdr:col>10</xdr:col>
      <xdr:colOff>114300</xdr:colOff>
      <xdr:row>58</xdr:row>
      <xdr:rowOff>143525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57922"/>
          <a:ext cx="889000" cy="12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110512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1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49250</xdr:rowOff>
    </xdr:from>
    <xdr:to>
      <xdr:col>24</xdr:col>
      <xdr:colOff>114300</xdr:colOff>
      <xdr:row>58</xdr:row>
      <xdr:rowOff>150850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135627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11440</xdr:rowOff>
    </xdr:from>
    <xdr:to>
      <xdr:col>20</xdr:col>
      <xdr:colOff>38100</xdr:colOff>
      <xdr:row>58</xdr:row>
      <xdr:rowOff>113040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104167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64036</xdr:rowOff>
    </xdr:from>
    <xdr:to>
      <xdr:col>15</xdr:col>
      <xdr:colOff>101600</xdr:colOff>
      <xdr:row>58</xdr:row>
      <xdr:rowOff>165636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156763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134472</xdr:rowOff>
    </xdr:from>
    <xdr:to>
      <xdr:col>10</xdr:col>
      <xdr:colOff>165100</xdr:colOff>
      <xdr:row>58</xdr:row>
      <xdr:rowOff>64622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55749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9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92725</xdr:rowOff>
    </xdr:from>
    <xdr:to>
      <xdr:col>6</xdr:col>
      <xdr:colOff>38100</xdr:colOff>
      <xdr:row>59</xdr:row>
      <xdr:rowOff>22875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14002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127637</xdr:rowOff>
    </xdr:from>
    <xdr:to>
      <xdr:col>24</xdr:col>
      <xdr:colOff>63500</xdr:colOff>
      <xdr:row>78</xdr:row>
      <xdr:rowOff>28142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29287"/>
          <a:ext cx="838200" cy="7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47594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6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116009</xdr:rowOff>
    </xdr:from>
    <xdr:to>
      <xdr:col>19</xdr:col>
      <xdr:colOff>177800</xdr:colOff>
      <xdr:row>78</xdr:row>
      <xdr:rowOff>28142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03309"/>
          <a:ext cx="889000" cy="59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53057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116009</xdr:rowOff>
    </xdr:from>
    <xdr:to>
      <xdr:col>15</xdr:col>
      <xdr:colOff>50800</xdr:colOff>
      <xdr:row>77</xdr:row>
      <xdr:rowOff>141049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03309"/>
          <a:ext cx="889000" cy="53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154774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141049</xdr:rowOff>
    </xdr:from>
    <xdr:to>
      <xdr:col>10</xdr:col>
      <xdr:colOff>114300</xdr:colOff>
      <xdr:row>78</xdr:row>
      <xdr:rowOff>150527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42699"/>
          <a:ext cx="889000" cy="18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20556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118170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76837</xdr:rowOff>
    </xdr:from>
    <xdr:to>
      <xdr:col>24</xdr:col>
      <xdr:colOff>114300</xdr:colOff>
      <xdr:row>78</xdr:row>
      <xdr:rowOff>6987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55264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5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148792</xdr:rowOff>
    </xdr:from>
    <xdr:to>
      <xdr:col>20</xdr:col>
      <xdr:colOff>38100</xdr:colOff>
      <xdr:row>78</xdr:row>
      <xdr:rowOff>78942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70069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4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65209</xdr:rowOff>
    </xdr:from>
    <xdr:to>
      <xdr:col>15</xdr:col>
      <xdr:colOff>101600</xdr:colOff>
      <xdr:row>74</xdr:row>
      <xdr:rowOff>166809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11886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2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90249</xdr:rowOff>
    </xdr:from>
    <xdr:to>
      <xdr:col>10</xdr:col>
      <xdr:colOff>165100</xdr:colOff>
      <xdr:row>78</xdr:row>
      <xdr:rowOff>20399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36926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6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99727</xdr:rowOff>
    </xdr:from>
    <xdr:to>
      <xdr:col>6</xdr:col>
      <xdr:colOff>38100</xdr:colOff>
      <xdr:row>79</xdr:row>
      <xdr:rowOff>29877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21004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6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40973</xdr:rowOff>
    </xdr:from>
    <xdr:to>
      <xdr:col>24</xdr:col>
      <xdr:colOff>63500</xdr:colOff>
      <xdr:row>97</xdr:row>
      <xdr:rowOff>87781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71623"/>
          <a:ext cx="8382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40973</xdr:rowOff>
    </xdr:from>
    <xdr:to>
      <xdr:col>19</xdr:col>
      <xdr:colOff>177800</xdr:colOff>
      <xdr:row>97</xdr:row>
      <xdr:rowOff>89385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71623"/>
          <a:ext cx="889000" cy="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136441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89385</xdr:rowOff>
    </xdr:from>
    <xdr:to>
      <xdr:col>15</xdr:col>
      <xdr:colOff>50800</xdr:colOff>
      <xdr:row>97</xdr:row>
      <xdr:rowOff>105076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20035"/>
          <a:ext cx="889000" cy="1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144550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105076</xdr:rowOff>
    </xdr:from>
    <xdr:to>
      <xdr:col>10</xdr:col>
      <xdr:colOff>114300</xdr:colOff>
      <xdr:row>97</xdr:row>
      <xdr:rowOff>126637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35726"/>
          <a:ext cx="889000" cy="2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78815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36981</xdr:rowOff>
    </xdr:from>
    <xdr:to>
      <xdr:col>24</xdr:col>
      <xdr:colOff>114300</xdr:colOff>
      <xdr:row>97</xdr:row>
      <xdr:rowOff>138581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123358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161623</xdr:rowOff>
    </xdr:from>
    <xdr:to>
      <xdr:col>20</xdr:col>
      <xdr:colOff>38100</xdr:colOff>
      <xdr:row>97</xdr:row>
      <xdr:rowOff>91773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82900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1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38585</xdr:rowOff>
    </xdr:from>
    <xdr:to>
      <xdr:col>15</xdr:col>
      <xdr:colOff>101600</xdr:colOff>
      <xdr:row>97</xdr:row>
      <xdr:rowOff>140185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131312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54276</xdr:rowOff>
    </xdr:from>
    <xdr:to>
      <xdr:col>10</xdr:col>
      <xdr:colOff>165100</xdr:colOff>
      <xdr:row>97</xdr:row>
      <xdr:rowOff>155876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8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147003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7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75837</xdr:rowOff>
    </xdr:from>
    <xdr:to>
      <xdr:col>6</xdr:col>
      <xdr:colOff>38100</xdr:colOff>
      <xdr:row>98</xdr:row>
      <xdr:rowOff>5987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0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168564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12370</xdr:rowOff>
    </xdr:from>
    <xdr:to>
      <xdr:col>55</xdr:col>
      <xdr:colOff>0</xdr:colOff>
      <xdr:row>57</xdr:row>
      <xdr:rowOff>14298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785020"/>
          <a:ext cx="8382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54676</xdr:rowOff>
    </xdr:from>
    <xdr:to>
      <xdr:col>50</xdr:col>
      <xdr:colOff>114300</xdr:colOff>
      <xdr:row>57</xdr:row>
      <xdr:rowOff>12370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655876"/>
          <a:ext cx="889000" cy="12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54676</xdr:rowOff>
    </xdr:from>
    <xdr:to>
      <xdr:col>45</xdr:col>
      <xdr:colOff>177800</xdr:colOff>
      <xdr:row>56</xdr:row>
      <xdr:rowOff>91564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55876"/>
          <a:ext cx="889000" cy="3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47826</xdr:rowOff>
    </xdr:from>
    <xdr:to>
      <xdr:col>41</xdr:col>
      <xdr:colOff>50800</xdr:colOff>
      <xdr:row>56</xdr:row>
      <xdr:rowOff>91564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49026"/>
          <a:ext cx="8890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112981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3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134948</xdr:rowOff>
    </xdr:from>
    <xdr:to>
      <xdr:col>55</xdr:col>
      <xdr:colOff>50800</xdr:colOff>
      <xdr:row>57</xdr:row>
      <xdr:rowOff>65098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3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113375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1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133020</xdr:rowOff>
    </xdr:from>
    <xdr:to>
      <xdr:col>50</xdr:col>
      <xdr:colOff>165100</xdr:colOff>
      <xdr:row>57</xdr:row>
      <xdr:rowOff>63170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54297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3876</xdr:rowOff>
    </xdr:from>
    <xdr:to>
      <xdr:col>46</xdr:col>
      <xdr:colOff>38100</xdr:colOff>
      <xdr:row>56</xdr:row>
      <xdr:rowOff>105476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0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96603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69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40764</xdr:rowOff>
    </xdr:from>
    <xdr:to>
      <xdr:col>41</xdr:col>
      <xdr:colOff>101600</xdr:colOff>
      <xdr:row>56</xdr:row>
      <xdr:rowOff>142364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4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133491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73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168476</xdr:rowOff>
    </xdr:from>
    <xdr:to>
      <xdr:col>36</xdr:col>
      <xdr:colOff>165100</xdr:colOff>
      <xdr:row>56</xdr:row>
      <xdr:rowOff>98626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89753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69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115932</xdr:rowOff>
    </xdr:from>
    <xdr:to>
      <xdr:col>55</xdr:col>
      <xdr:colOff>0</xdr:colOff>
      <xdr:row>78</xdr:row>
      <xdr:rowOff>125954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89032"/>
          <a:ext cx="838200" cy="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115932</xdr:rowOff>
    </xdr:from>
    <xdr:to>
      <xdr:col>50</xdr:col>
      <xdr:colOff>114300</xdr:colOff>
      <xdr:row>78</xdr:row>
      <xdr:rowOff>156099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89032"/>
          <a:ext cx="889000" cy="4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94200</xdr:rowOff>
    </xdr:from>
    <xdr:to>
      <xdr:col>45</xdr:col>
      <xdr:colOff>177800</xdr:colOff>
      <xdr:row>78</xdr:row>
      <xdr:rowOff>156099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67300"/>
          <a:ext cx="889000" cy="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94200</xdr:rowOff>
    </xdr:from>
    <xdr:to>
      <xdr:col>41</xdr:col>
      <xdr:colOff>50800</xdr:colOff>
      <xdr:row>79</xdr:row>
      <xdr:rowOff>13219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67300"/>
          <a:ext cx="889000" cy="9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5909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75154</xdr:rowOff>
    </xdr:from>
    <xdr:to>
      <xdr:col>55</xdr:col>
      <xdr:colOff>50800</xdr:colOff>
      <xdr:row>79</xdr:row>
      <xdr:rowOff>5304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4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161531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65132</xdr:rowOff>
    </xdr:from>
    <xdr:to>
      <xdr:col>50</xdr:col>
      <xdr:colOff>165100</xdr:colOff>
      <xdr:row>78</xdr:row>
      <xdr:rowOff>166732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157859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105299</xdr:rowOff>
    </xdr:from>
    <xdr:to>
      <xdr:col>46</xdr:col>
      <xdr:colOff>38100</xdr:colOff>
      <xdr:row>79</xdr:row>
      <xdr:rowOff>35449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26576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43400</xdr:rowOff>
    </xdr:from>
    <xdr:to>
      <xdr:col>41</xdr:col>
      <xdr:colOff>101600</xdr:colOff>
      <xdr:row>78</xdr:row>
      <xdr:rowOff>145000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136127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0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133869</xdr:rowOff>
    </xdr:from>
    <xdr:to>
      <xdr:col>36</xdr:col>
      <xdr:colOff>165100</xdr:colOff>
      <xdr:row>79</xdr:row>
      <xdr:rowOff>64019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0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55146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9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30091</xdr:rowOff>
    </xdr:from>
    <xdr:to>
      <xdr:col>55</xdr:col>
      <xdr:colOff>0</xdr:colOff>
      <xdr:row>95</xdr:row>
      <xdr:rowOff>53975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317841"/>
          <a:ext cx="838200" cy="2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115050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02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53975</xdr:rowOff>
    </xdr:from>
    <xdr:to>
      <xdr:col>50</xdr:col>
      <xdr:colOff>114300</xdr:colOff>
      <xdr:row>95</xdr:row>
      <xdr:rowOff>131383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341725"/>
          <a:ext cx="889000" cy="7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71138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131383</xdr:rowOff>
    </xdr:from>
    <xdr:to>
      <xdr:col>45</xdr:col>
      <xdr:colOff>177800</xdr:colOff>
      <xdr:row>96</xdr:row>
      <xdr:rowOff>24137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419133"/>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129195</xdr:rowOff>
    </xdr:from>
    <xdr:to>
      <xdr:col>41</xdr:col>
      <xdr:colOff>50800</xdr:colOff>
      <xdr:row>96</xdr:row>
      <xdr:rowOff>24137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416945"/>
          <a:ext cx="889000" cy="6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150741</xdr:rowOff>
    </xdr:from>
    <xdr:to>
      <xdr:col>55</xdr:col>
      <xdr:colOff>50800</xdr:colOff>
      <xdr:row>95</xdr:row>
      <xdr:rowOff>80891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26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2168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1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3175</xdr:rowOff>
    </xdr:from>
    <xdr:to>
      <xdr:col>50</xdr:col>
      <xdr:colOff>165100</xdr:colOff>
      <xdr:row>95</xdr:row>
      <xdr:rowOff>104775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2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121302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0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80583</xdr:rowOff>
    </xdr:from>
    <xdr:to>
      <xdr:col>46</xdr:col>
      <xdr:colOff>38100</xdr:colOff>
      <xdr:row>96</xdr:row>
      <xdr:rowOff>10733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27260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14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144787</xdr:rowOff>
    </xdr:from>
    <xdr:to>
      <xdr:col>41</xdr:col>
      <xdr:colOff>101600</xdr:colOff>
      <xdr:row>96</xdr:row>
      <xdr:rowOff>74937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91464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2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78395</xdr:rowOff>
    </xdr:from>
    <xdr:to>
      <xdr:col>36</xdr:col>
      <xdr:colOff>165100</xdr:colOff>
      <xdr:row>96</xdr:row>
      <xdr:rowOff>8545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25072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14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48151</xdr:rowOff>
    </xdr:from>
    <xdr:to>
      <xdr:col>85</xdr:col>
      <xdr:colOff>126364</xdr:colOff>
      <xdr:row>38</xdr:row>
      <xdr:rowOff>70293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6048901"/>
          <a:ext cx="1269" cy="53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74120</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8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70293</xdr:rowOff>
    </xdr:from>
    <xdr:to>
      <xdr:col>86</xdr:col>
      <xdr:colOff>25400</xdr:colOff>
      <xdr:row>38</xdr:row>
      <xdr:rowOff>70293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8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166278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82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48151</xdr:rowOff>
    </xdr:from>
    <xdr:to>
      <xdr:col>86</xdr:col>
      <xdr:colOff>25400</xdr:colOff>
      <xdr:row>35</xdr:row>
      <xdr:rowOff>48151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04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3215</xdr:rowOff>
    </xdr:from>
    <xdr:to>
      <xdr:col>85</xdr:col>
      <xdr:colOff>127000</xdr:colOff>
      <xdr:row>36</xdr:row>
      <xdr:rowOff>86578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75415"/>
          <a:ext cx="838200" cy="8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151844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4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1967</xdr:rowOff>
    </xdr:from>
    <xdr:to>
      <xdr:col>85</xdr:col>
      <xdr:colOff>177800</xdr:colOff>
      <xdr:row>37</xdr:row>
      <xdr:rowOff>103567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4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86578</xdr:rowOff>
    </xdr:from>
    <xdr:to>
      <xdr:col>81</xdr:col>
      <xdr:colOff>50800</xdr:colOff>
      <xdr:row>36</xdr:row>
      <xdr:rowOff>135988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58778"/>
          <a:ext cx="8890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28256</xdr:rowOff>
    </xdr:from>
    <xdr:to>
      <xdr:col>81</xdr:col>
      <xdr:colOff>101600</xdr:colOff>
      <xdr:row>37</xdr:row>
      <xdr:rowOff>129856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7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120983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7569</xdr:rowOff>
    </xdr:from>
    <xdr:to>
      <xdr:col>76</xdr:col>
      <xdr:colOff>114300</xdr:colOff>
      <xdr:row>36</xdr:row>
      <xdr:rowOff>135988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322519"/>
          <a:ext cx="889000" cy="98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15944</xdr:rowOff>
    </xdr:from>
    <xdr:to>
      <xdr:col>76</xdr:col>
      <xdr:colOff>165100</xdr:colOff>
      <xdr:row>37</xdr:row>
      <xdr:rowOff>117544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5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108671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7569</xdr:rowOff>
    </xdr:from>
    <xdr:to>
      <xdr:col>71</xdr:col>
      <xdr:colOff>177800</xdr:colOff>
      <xdr:row>34</xdr:row>
      <xdr:rowOff>27544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322519"/>
          <a:ext cx="889000" cy="5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134620</xdr:rowOff>
    </xdr:from>
    <xdr:to>
      <xdr:col>72</xdr:col>
      <xdr:colOff>38100</xdr:colOff>
      <xdr:row>37</xdr:row>
      <xdr:rowOff>64770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55897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152026</xdr:rowOff>
    </xdr:from>
    <xdr:to>
      <xdr:col>67</xdr:col>
      <xdr:colOff>101600</xdr:colOff>
      <xdr:row>37</xdr:row>
      <xdr:rowOff>82176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73303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123865</xdr:rowOff>
    </xdr:from>
    <xdr:to>
      <xdr:col>85</xdr:col>
      <xdr:colOff>177800</xdr:colOff>
      <xdr:row>36</xdr:row>
      <xdr:rowOff>54015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1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38792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03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35778</xdr:rowOff>
    </xdr:from>
    <xdr:to>
      <xdr:col>81</xdr:col>
      <xdr:colOff>101600</xdr:colOff>
      <xdr:row>36</xdr:row>
      <xdr:rowOff>137378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153905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98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85188</xdr:rowOff>
    </xdr:from>
    <xdr:to>
      <xdr:col>76</xdr:col>
      <xdr:colOff>165100</xdr:colOff>
      <xdr:row>37</xdr:row>
      <xdr:rowOff>15338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31865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03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128219</xdr:rowOff>
    </xdr:from>
    <xdr:to>
      <xdr:col>72</xdr:col>
      <xdr:colOff>38100</xdr:colOff>
      <xdr:row>31</xdr:row>
      <xdr:rowOff>58369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27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74896</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504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148194</xdr:rowOff>
    </xdr:from>
    <xdr:to>
      <xdr:col>67</xdr:col>
      <xdr:colOff>101600</xdr:colOff>
      <xdr:row>34</xdr:row>
      <xdr:rowOff>78344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8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94871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5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144450</xdr:rowOff>
    </xdr:from>
    <xdr:to>
      <xdr:col>85</xdr:col>
      <xdr:colOff>127000</xdr:colOff>
      <xdr:row>56</xdr:row>
      <xdr:rowOff>151989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45650"/>
          <a:ext cx="8382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71564</xdr:rowOff>
    </xdr:from>
    <xdr:to>
      <xdr:col>81</xdr:col>
      <xdr:colOff>50800</xdr:colOff>
      <xdr:row>56</xdr:row>
      <xdr:rowOff>144450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672764"/>
          <a:ext cx="889000" cy="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71564</xdr:rowOff>
    </xdr:from>
    <xdr:to>
      <xdr:col>76</xdr:col>
      <xdr:colOff>114300</xdr:colOff>
      <xdr:row>56</xdr:row>
      <xdr:rowOff>144235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672764"/>
          <a:ext cx="889000" cy="7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168825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144235</xdr:rowOff>
    </xdr:from>
    <xdr:to>
      <xdr:col>71</xdr:col>
      <xdr:colOff>177800</xdr:colOff>
      <xdr:row>57</xdr:row>
      <xdr:rowOff>57944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745435"/>
          <a:ext cx="889000" cy="8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45640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101189</xdr:rowOff>
    </xdr:from>
    <xdr:to>
      <xdr:col>85</xdr:col>
      <xdr:colOff>177800</xdr:colOff>
      <xdr:row>57</xdr:row>
      <xdr:rowOff>31339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16116</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1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93650</xdr:rowOff>
    </xdr:from>
    <xdr:to>
      <xdr:col>81</xdr:col>
      <xdr:colOff>101600</xdr:colOff>
      <xdr:row>57</xdr:row>
      <xdr:rowOff>23800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14927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20764</xdr:rowOff>
    </xdr:from>
    <xdr:to>
      <xdr:col>76</xdr:col>
      <xdr:colOff>165100</xdr:colOff>
      <xdr:row>56</xdr:row>
      <xdr:rowOff>122364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138891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9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93435</xdr:rowOff>
    </xdr:from>
    <xdr:to>
      <xdr:col>72</xdr:col>
      <xdr:colOff>38100</xdr:colOff>
      <xdr:row>57</xdr:row>
      <xdr:rowOff>23585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14712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7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7144</xdr:rowOff>
    </xdr:from>
    <xdr:to>
      <xdr:col>67</xdr:col>
      <xdr:colOff>101600</xdr:colOff>
      <xdr:row>57</xdr:row>
      <xdr:rowOff>108744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99871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48740</xdr:rowOff>
    </xdr:from>
    <xdr:to>
      <xdr:col>85</xdr:col>
      <xdr:colOff>127000</xdr:colOff>
      <xdr:row>79</xdr:row>
      <xdr:rowOff>78195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21840"/>
          <a:ext cx="838200" cy="20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71517</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41684</xdr:rowOff>
    </xdr:from>
    <xdr:to>
      <xdr:col>81</xdr:col>
      <xdr:colOff>50800</xdr:colOff>
      <xdr:row>79</xdr:row>
      <xdr:rowOff>78195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6234"/>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36665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5305</xdr:rowOff>
    </xdr:from>
    <xdr:to>
      <xdr:col>76</xdr:col>
      <xdr:colOff>114300</xdr:colOff>
      <xdr:row>79</xdr:row>
      <xdr:rowOff>41684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49855"/>
          <a:ext cx="8890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79045</xdr:rowOff>
    </xdr:from>
    <xdr:to>
      <xdr:col>71</xdr:col>
      <xdr:colOff>177800</xdr:colOff>
      <xdr:row>79</xdr:row>
      <xdr:rowOff>5305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52145"/>
          <a:ext cx="889000" cy="9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133959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0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169390</xdr:rowOff>
    </xdr:from>
    <xdr:to>
      <xdr:col>85</xdr:col>
      <xdr:colOff>177800</xdr:colOff>
      <xdr:row>78</xdr:row>
      <xdr:rowOff>99540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20817</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2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27395</xdr:rowOff>
    </xdr:from>
    <xdr:to>
      <xdr:col>81</xdr:col>
      <xdr:colOff>101600</xdr:colOff>
      <xdr:row>79</xdr:row>
      <xdr:rowOff>128995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120122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162334</xdr:rowOff>
    </xdr:from>
    <xdr:to>
      <xdr:col>76</xdr:col>
      <xdr:colOff>165100</xdr:colOff>
      <xdr:row>79</xdr:row>
      <xdr:rowOff>92484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83611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125955</xdr:rowOff>
    </xdr:from>
    <xdr:to>
      <xdr:col>72</xdr:col>
      <xdr:colOff>38100</xdr:colOff>
      <xdr:row>79</xdr:row>
      <xdr:rowOff>56105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9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47232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9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28245</xdr:rowOff>
    </xdr:from>
    <xdr:to>
      <xdr:col>67</xdr:col>
      <xdr:colOff>101600</xdr:colOff>
      <xdr:row>78</xdr:row>
      <xdr:rowOff>129845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146372</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1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107576</xdr:rowOff>
    </xdr:from>
    <xdr:to>
      <xdr:col>85</xdr:col>
      <xdr:colOff>127000</xdr:colOff>
      <xdr:row>96</xdr:row>
      <xdr:rowOff>27208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95326"/>
          <a:ext cx="838200" cy="9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119383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0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27208</xdr:rowOff>
    </xdr:from>
    <xdr:to>
      <xdr:col>81</xdr:col>
      <xdr:colOff>50800</xdr:colOff>
      <xdr:row>96</xdr:row>
      <xdr:rowOff>60779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86408"/>
          <a:ext cx="8890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91487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170909</xdr:rowOff>
    </xdr:from>
    <xdr:to>
      <xdr:col>76</xdr:col>
      <xdr:colOff>114300</xdr:colOff>
      <xdr:row>96</xdr:row>
      <xdr:rowOff>60779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58659"/>
          <a:ext cx="889000" cy="6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102350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123611</xdr:rowOff>
    </xdr:from>
    <xdr:to>
      <xdr:col>71</xdr:col>
      <xdr:colOff>177800</xdr:colOff>
      <xdr:row>95</xdr:row>
      <xdr:rowOff>170909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11361"/>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46502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56776</xdr:rowOff>
    </xdr:from>
    <xdr:to>
      <xdr:col>85</xdr:col>
      <xdr:colOff>177800</xdr:colOff>
      <xdr:row>95</xdr:row>
      <xdr:rowOff>158376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79653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147858</xdr:rowOff>
    </xdr:from>
    <xdr:to>
      <xdr:col>81</xdr:col>
      <xdr:colOff>101600</xdr:colOff>
      <xdr:row>96</xdr:row>
      <xdr:rowOff>78008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69135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2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9979</xdr:rowOff>
    </xdr:from>
    <xdr:to>
      <xdr:col>76</xdr:col>
      <xdr:colOff>165100</xdr:colOff>
      <xdr:row>96</xdr:row>
      <xdr:rowOff>111579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102706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6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120109</xdr:rowOff>
    </xdr:from>
    <xdr:to>
      <xdr:col>72</xdr:col>
      <xdr:colOff>38100</xdr:colOff>
      <xdr:row>96</xdr:row>
      <xdr:rowOff>50259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0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66786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8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72811</xdr:rowOff>
    </xdr:from>
    <xdr:to>
      <xdr:col>67</xdr:col>
      <xdr:colOff>101600</xdr:colOff>
      <xdr:row>96</xdr:row>
      <xdr:rowOff>2961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19488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1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土木費に係る住民一人あたりの額について、全国平均、県平均、類似団体平均よりも高い数値となっており、今後は施設の更新費用に係る普通建設事業の増高が予想されるため、公共施設等総合管理計画に基づき、事業費の平準化を行う。</a:t>
          </a:r>
          <a:endParaRPr lang="ja-JP" altLang="ja-JP" sz="1400">
            <a:effectLst/>
          </a:endParaRPr>
        </a:p>
        <a:p>
          <a:r>
            <a:rPr kumimoji="1" lang="ja-JP" altLang="ja-JP" sz="1100">
              <a:solidFill>
                <a:schemeClr val="dk1"/>
              </a:solidFill>
              <a:effectLst/>
              <a:latin typeface="+mn-lt"/>
              <a:ea typeface="+mn-ea"/>
              <a:cs typeface="+mn-cs"/>
            </a:rPr>
            <a:t>消防費に係る住民一人あたりの額についても全国平均、県平均、類似団体平均よりも高い数値となっている。要因は防災拠点の整備や避難路の新規整備などを実施したことによる。</a:t>
          </a:r>
          <a:endParaRPr lang="ja-JP" altLang="ja-JP" sz="1400">
            <a:effectLst/>
          </a:endParaRPr>
        </a:p>
        <a:p>
          <a:r>
            <a:rPr kumimoji="1" lang="ja-JP" altLang="ja-JP" sz="1100">
              <a:solidFill>
                <a:schemeClr val="dk1"/>
              </a:solidFill>
              <a:effectLst/>
              <a:latin typeface="+mn-lt"/>
              <a:ea typeface="+mn-ea"/>
              <a:cs typeface="+mn-cs"/>
            </a:rPr>
            <a:t>公債費に係る住民一人あたりの額についても全国平均、県平均よりも高い数値となっている。要因としては、合併後新町まちづくり計画による事業実施により発行した合併特例債の償還額等が影響している。今後は新規発行を償還額以内に抑え、公債費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財政調整基金残高については、適切な財源確保と歳出の精査により、取崩しを回避しており、前年度とほぼ同額を維持している。</a:t>
          </a:r>
          <a:endParaRPr lang="ja-JP" altLang="ja-JP" sz="1400">
            <a:effectLst/>
          </a:endParaRPr>
        </a:p>
        <a:p>
          <a:r>
            <a:rPr kumimoji="1" lang="ja-JP" altLang="ja-JP" sz="1100">
              <a:solidFill>
                <a:schemeClr val="dk1"/>
              </a:solidFill>
              <a:effectLst/>
              <a:latin typeface="+mn-lt"/>
              <a:ea typeface="+mn-ea"/>
              <a:cs typeface="+mn-cs"/>
            </a:rPr>
            <a:t>実質収支については、前年度より形式収支及び翌年度に繰り越すべき財源の減少により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今後も引き続き事務事業の見直し・統廃合など歳出の合理化など行財政改革を推進するとともに健全な財政運営に努め、財政調整基金残高・実質収支額について、現在の水準を維持していく。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とも黒字であるが、普通交付税の合併算定替えが終了し、今後普通交付税額の減少が見込まれる中、一般会計では、扶助費の増加、国保会計などの特別会計については、給付費の増による繰出金の増加が見込まれる。</a:t>
          </a:r>
          <a:endParaRPr lang="ja-JP" altLang="ja-JP" sz="1400">
            <a:effectLst/>
          </a:endParaRPr>
        </a:p>
        <a:p>
          <a:r>
            <a:rPr kumimoji="1" lang="ja-JP" altLang="ja-JP" sz="1100">
              <a:solidFill>
                <a:schemeClr val="dk1"/>
              </a:solidFill>
              <a:effectLst/>
              <a:latin typeface="+mn-lt"/>
              <a:ea typeface="+mn-ea"/>
              <a:cs typeface="+mn-cs"/>
            </a:rPr>
            <a:t>一般会計及び水道事業会計、下水道事業会計など公営企業に係る特別会計については、施設の更新に要する経費が増加することによる厳しい財政運営が予想される。</a:t>
          </a:r>
          <a:endParaRPr lang="ja-JP" altLang="ja-JP" sz="1400">
            <a:effectLst/>
          </a:endParaRPr>
        </a:p>
        <a:p>
          <a:r>
            <a:rPr kumimoji="1" lang="ja-JP" altLang="ja-JP" sz="1100">
              <a:solidFill>
                <a:schemeClr val="dk1"/>
              </a:solidFill>
              <a:effectLst/>
              <a:latin typeface="+mn-lt"/>
              <a:ea typeface="+mn-ea"/>
              <a:cs typeface="+mn-cs"/>
            </a:rPr>
            <a:t>今後、扶助費については、各種扶助制度の資格審査等の適正化や各種手当への独自加算等を見直しを進めていくことで、財政を圧迫する上昇傾向に歯止めをかけるように努める。また、一般会計、特別会計とも、施設更新については、公共施設等総合管理計画に基づき、計画的な施設の更新を計画的に進めていく。また、事務の効率化による経常経費の削減、自主財源の確保に努め、より一層、健全な財政運営を進め現在の水準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合併後の大型事業が終了しつつあることから、地方債の新規発行を償還額以内に抑えたことにより、地方債残高が減少してきていたが、防災拠点整備事業や防災行政無線デジタル化事業、民間こども園整備に係る補助事業などの実施により、今後その償還に係る一定期間は実質公債費比率が増加すると見込まれる。また、公営企業の元利償還金に対する繰出金が増加傾向にあるため、今後も、交付税措置の有利な地方債の発行を優先し、年度単位で元金償還額以内での地方債発行額を行い地方債残高の抑制や公営企業の経営の健全化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一般会計に係る地方債の現在高は、大型事業の終了や地方債発行の抑制により減少傾向にあったが、防災拠点整備事業や防災行政無線デジタル化事業の実施などにより、増加している。</a:t>
          </a:r>
          <a:endParaRPr lang="ja-JP" altLang="ja-JP" sz="1400">
            <a:effectLst/>
          </a:endParaRPr>
        </a:p>
        <a:p>
          <a:r>
            <a:rPr kumimoji="1" lang="ja-JP" altLang="ja-JP" sz="1100">
              <a:solidFill>
                <a:schemeClr val="dk1"/>
              </a:solidFill>
              <a:effectLst/>
              <a:latin typeface="+mn-lt"/>
              <a:ea typeface="+mn-ea"/>
              <a:cs typeface="+mn-cs"/>
            </a:rPr>
            <a:t>充当可能財源等については、特定目的基金への積立を行ったことから、充当可能基金が増加しているが、普通交付税の合併算定替えが終了したため、その他特定目的基金の取崩しにより、事業の財源を確保する状況になることが懸念される。</a:t>
          </a:r>
          <a:endParaRPr lang="ja-JP" altLang="ja-JP" sz="1400">
            <a:effectLst/>
          </a:endParaRPr>
        </a:p>
        <a:p>
          <a:r>
            <a:rPr kumimoji="1" lang="ja-JP" altLang="ja-JP" sz="1100">
              <a:solidFill>
                <a:schemeClr val="dk1"/>
              </a:solidFill>
              <a:effectLst/>
              <a:latin typeface="+mn-lt"/>
              <a:ea typeface="+mn-ea"/>
              <a:cs typeface="+mn-cs"/>
            </a:rPr>
            <a:t>以上のことから、将来負担比率の分子も近年、減少傾向にあるが、今後も健全な財政運営のため、一般会計・公営企業債残高の減少に努め、財政状況に応じ基金の取崩しを慎重に行っていく。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和歌山県みなべ町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・令和４年度決算に係る余剰金を公共施設整備基金に積み立て（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百万円）を行ったことや、入湯税相当額を国民宿舎整備基金委に積み立て（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・短期的にはの実施や長期総合計画及び総合戦略に掲げる事業の財源として、基金の取崩しを予定しているため、減少する見込である。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・公共施設整備基金：行政財産の新築、改築、取得する事業に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・環境保全地域活性化基金：海・山・川の恵みの中で人が輝く快適なまちづくり、美しいまちづくりを推進するための事業に</a:t>
          </a:r>
          <a:endParaRPr lang="ja-JP" altLang="ja-JP" sz="1400">
            <a:effectLst/>
          </a:endParaRPr>
        </a:p>
        <a:p>
          <a:r>
            <a:rPr kumimoji="1" lang="ja-JP" altLang="ja-JP" sz="1100">
              <a:solidFill>
                <a:schemeClr val="dk1"/>
              </a:solidFill>
              <a:effectLst/>
              <a:latin typeface="+mn-lt"/>
              <a:ea typeface="+mn-ea"/>
              <a:cs typeface="+mn-cs"/>
            </a:rPr>
            <a:t>・地域づくり基金：快適で住みよく活力ある地域づくりを推進する事業に</a:t>
          </a:r>
          <a:endParaRPr lang="ja-JP" altLang="ja-JP" sz="1400">
            <a:effectLst/>
          </a:endParaRPr>
        </a:p>
        <a:p>
          <a:r>
            <a:rPr kumimoji="1" lang="ja-JP" altLang="ja-JP" sz="1100">
              <a:solidFill>
                <a:schemeClr val="dk1"/>
              </a:solidFill>
              <a:effectLst/>
              <a:latin typeface="+mn-lt"/>
              <a:ea typeface="+mn-ea"/>
              <a:cs typeface="+mn-cs"/>
            </a:rPr>
            <a:t>・福祉基金：福祉活動の促進等、社会福祉事業も</a:t>
          </a:r>
          <a:endParaRPr lang="ja-JP" altLang="ja-JP" sz="1400">
            <a:effectLst/>
          </a:endParaRPr>
        </a:p>
        <a:p>
          <a:r>
            <a:rPr kumimoji="1" lang="ja-JP" altLang="ja-JP" sz="1100">
              <a:solidFill>
                <a:schemeClr val="dk1"/>
              </a:solidFill>
              <a:effectLst/>
              <a:latin typeface="+mn-lt"/>
              <a:ea typeface="+mn-ea"/>
              <a:cs typeface="+mn-cs"/>
            </a:rPr>
            <a:t>・防災基金：住民の生命と財産を守る防災対策及び災害対策事業に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・公共施設整備基金：</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決算の余剰金の積み立てによる</a:t>
          </a:r>
          <a:r>
            <a:rPr kumimoji="1" lang="ja-JP" altLang="ja-JP" sz="1100">
              <a:solidFill>
                <a:schemeClr val="dk1"/>
              </a:solidFill>
              <a:effectLst/>
              <a:latin typeface="+mn-lt"/>
              <a:ea typeface="+mn-ea"/>
              <a:cs typeface="+mn-cs"/>
            </a:rPr>
            <a:t>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・環境保全地域活性化基金：合併特例債の基金造成事業に係る積立による。</a:t>
          </a:r>
          <a:endParaRPr lang="ja-JP" altLang="ja-JP" sz="1400">
            <a:effectLst/>
          </a:endParaRPr>
        </a:p>
        <a:p>
          <a:r>
            <a:rPr kumimoji="1" lang="ja-JP" altLang="ja-JP" sz="1100">
              <a:solidFill>
                <a:schemeClr val="dk1"/>
              </a:solidFill>
              <a:effectLst/>
              <a:latin typeface="+mn-lt"/>
              <a:ea typeface="+mn-ea"/>
              <a:cs typeface="+mn-cs"/>
            </a:rPr>
            <a:t>・地域づくり基金：ふるさと納税の返戻品等を差し引いた額の積立による。</a:t>
          </a:r>
          <a:endParaRPr lang="ja-JP" altLang="ja-JP" sz="1400">
            <a:effectLst/>
          </a:endParaRPr>
        </a:p>
        <a:p>
          <a:r>
            <a:rPr kumimoji="1" lang="ja-JP" altLang="ja-JP" sz="1100">
              <a:solidFill>
                <a:schemeClr val="dk1"/>
              </a:solidFill>
              <a:effectLst/>
              <a:latin typeface="+mn-lt"/>
              <a:ea typeface="+mn-ea"/>
              <a:cs typeface="+mn-cs"/>
            </a:rPr>
            <a:t>・福祉基金：定期預金の利息の積立による増。</a:t>
          </a:r>
          <a:endParaRPr lang="ja-JP" altLang="ja-JP" sz="1400">
            <a:effectLst/>
          </a:endParaRPr>
        </a:p>
        <a:p>
          <a:r>
            <a:rPr kumimoji="1" lang="ja-JP" altLang="ja-JP" sz="1100">
              <a:solidFill>
                <a:schemeClr val="dk1"/>
              </a:solidFill>
              <a:effectLst/>
              <a:latin typeface="+mn-lt"/>
              <a:ea typeface="+mn-ea"/>
              <a:cs typeface="+mn-cs"/>
            </a:rPr>
            <a:t>・防災基金：定期預金の利息の積立による増。</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・公共施設整備基金：公共施設の更新整備の財源として取崩を予定しているため減少する。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・環境保全地域活性化基金：防災</a:t>
          </a:r>
          <a:r>
            <a:rPr kumimoji="1" lang="ja-JP" altLang="en-US" sz="1100">
              <a:solidFill>
                <a:schemeClr val="dk1"/>
              </a:solidFill>
              <a:effectLst/>
              <a:latin typeface="+mn-lt"/>
              <a:ea typeface="+mn-ea"/>
              <a:cs typeface="+mn-cs"/>
            </a:rPr>
            <a:t>関連施設</a:t>
          </a:r>
          <a:r>
            <a:rPr kumimoji="1" lang="ja-JP" altLang="ja-JP" sz="1100">
              <a:solidFill>
                <a:schemeClr val="dk1"/>
              </a:solidFill>
              <a:effectLst/>
              <a:latin typeface="+mn-lt"/>
              <a:ea typeface="+mn-ea"/>
              <a:cs typeface="+mn-cs"/>
            </a:rPr>
            <a:t>の整備</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の財源として取崩を予定しているため減少する。</a:t>
          </a:r>
          <a:endParaRPr lang="ja-JP" altLang="ja-JP" sz="1400">
            <a:effectLst/>
          </a:endParaRPr>
        </a:p>
        <a:p>
          <a:r>
            <a:rPr kumimoji="1" lang="ja-JP" altLang="ja-JP" sz="1100">
              <a:solidFill>
                <a:schemeClr val="dk1"/>
              </a:solidFill>
              <a:effectLst/>
              <a:latin typeface="+mn-lt"/>
              <a:ea typeface="+mn-ea"/>
              <a:cs typeface="+mn-cs"/>
            </a:rPr>
            <a:t>・地域づくり基金：長期総合計画及び総合戦略に掲げる事業の財源とするため、減少する。</a:t>
          </a:r>
          <a:endParaRPr lang="ja-JP" altLang="ja-JP" sz="1400">
            <a:effectLst/>
          </a:endParaRPr>
        </a:p>
        <a:p>
          <a:r>
            <a:rPr kumimoji="1" lang="ja-JP" altLang="ja-JP" sz="1100">
              <a:solidFill>
                <a:schemeClr val="dk1"/>
              </a:solidFill>
              <a:effectLst/>
              <a:latin typeface="+mn-lt"/>
              <a:ea typeface="+mn-ea"/>
              <a:cs typeface="+mn-cs"/>
            </a:rPr>
            <a:t>・福祉基金：定期預金の利息の積立により微増していく予定。</a:t>
          </a:r>
          <a:endParaRPr lang="ja-JP" altLang="ja-JP" sz="1400">
            <a:effectLst/>
          </a:endParaRPr>
        </a:p>
        <a:p>
          <a:r>
            <a:rPr kumimoji="1" lang="ja-JP" altLang="ja-JP" sz="1100">
              <a:solidFill>
                <a:schemeClr val="dk1"/>
              </a:solidFill>
              <a:effectLst/>
              <a:latin typeface="+mn-lt"/>
              <a:ea typeface="+mn-ea"/>
              <a:cs typeface="+mn-cs"/>
            </a:rPr>
            <a:t>・防災基金：防災対策の財源として取崩を予定しているため減少する。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・定期預金の利息の積立による増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・今後も事務事業の見直しや公共施設の適正な管理により、健全な財政運営に努め、現在の水準を維持するように努める。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・定期預金の利息の積立による増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・地方債の償還の財源として活用したいため、現在の水準を維持するよう努めることとしている。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V8" sqref="BV8:CC8"/>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9782382</v>
      </c>
      <c r="BO4" s="371"/>
      <c r="BP4" s="371"/>
      <c r="BQ4" s="371"/>
      <c r="BR4" s="371"/>
      <c r="BS4" s="371"/>
      <c r="BT4" s="371"/>
      <c r="BU4" s="372"/>
      <c r="BV4" s="370">
        <v>9956971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17.5</v>
      </c>
      <c r="CU4" s="377"/>
      <c r="CV4" s="377"/>
      <c r="CW4" s="377"/>
      <c r="CX4" s="377"/>
      <c r="CY4" s="377"/>
      <c r="CZ4" s="377"/>
      <c r="DA4" s="378"/>
      <c r="DB4" s="376">
        <v>16.7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8749623</v>
      </c>
      <c r="BO5" s="408"/>
      <c r="BP5" s="408"/>
      <c r="BQ5" s="408"/>
      <c r="BR5" s="408"/>
      <c r="BS5" s="408"/>
      <c r="BT5" s="408"/>
      <c r="BU5" s="409"/>
      <c r="BV5" s="407">
        <v>8892605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91.7</v>
      </c>
      <c r="CU5" s="405"/>
      <c r="CV5" s="405"/>
      <c r="CW5" s="405"/>
      <c r="CX5" s="405"/>
      <c r="CY5" s="405"/>
      <c r="CZ5" s="405"/>
      <c r="DA5" s="406"/>
      <c r="DB5" s="404">
        <v>86.7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1032759</v>
      </c>
      <c r="BO6" s="408"/>
      <c r="BP6" s="408"/>
      <c r="BQ6" s="408"/>
      <c r="BR6" s="408"/>
      <c r="BS6" s="408"/>
      <c r="BT6" s="408"/>
      <c r="BU6" s="409"/>
      <c r="BV6" s="407">
        <v>1064366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92.2</v>
      </c>
      <c r="CU6" s="445"/>
      <c r="CV6" s="445"/>
      <c r="CW6" s="445"/>
      <c r="CX6" s="445"/>
      <c r="CY6" s="445"/>
      <c r="CZ6" s="445"/>
      <c r="DA6" s="446"/>
      <c r="DB6" s="444">
        <v>87.5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125774</v>
      </c>
      <c r="BO7" s="408"/>
      <c r="BP7" s="408"/>
      <c r="BQ7" s="408"/>
      <c r="BR7" s="408"/>
      <c r="BS7" s="408"/>
      <c r="BT7" s="408"/>
      <c r="BU7" s="409"/>
      <c r="BV7" s="407">
        <v>196812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5189098</v>
      </c>
      <c r="CU7" s="408"/>
      <c r="CV7" s="408"/>
      <c r="CW7" s="408"/>
      <c r="CX7" s="408"/>
      <c r="CY7" s="408"/>
      <c r="CZ7" s="408"/>
      <c r="DA7" s="409"/>
      <c r="DB7" s="407">
        <v>5200736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906985</v>
      </c>
      <c r="BO8" s="408"/>
      <c r="BP8" s="408"/>
      <c r="BQ8" s="408"/>
      <c r="BR8" s="408"/>
      <c r="BS8" s="408"/>
      <c r="BT8" s="408"/>
      <c r="BU8" s="409"/>
      <c r="BV8" s="407">
        <v>867554</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0.33</v>
      </c>
      <c r="CU8" s="448"/>
      <c r="CV8" s="448"/>
      <c r="CW8" s="448"/>
      <c r="CX8" s="448"/>
      <c r="CY8" s="448"/>
      <c r="CZ8" s="448"/>
      <c r="DA8" s="449"/>
      <c r="DB8" s="447">
        <v>0.33</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11818</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39431</v>
      </c>
      <c r="BO9" s="408"/>
      <c r="BP9" s="408"/>
      <c r="BQ9" s="408"/>
      <c r="BR9" s="408"/>
      <c r="BS9" s="408"/>
      <c r="BT9" s="408"/>
      <c r="BU9" s="409"/>
      <c r="BV9" s="407">
        <v>-140863</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15.7</v>
      </c>
      <c r="CU9" s="405"/>
      <c r="CV9" s="405"/>
      <c r="CW9" s="405"/>
      <c r="CX9" s="405"/>
      <c r="CY9" s="405"/>
      <c r="CZ9" s="405"/>
      <c r="DA9" s="406"/>
      <c r="DB9" s="404">
        <v>14.4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12742</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174</v>
      </c>
      <c r="BO10" s="408"/>
      <c r="BP10" s="408"/>
      <c r="BQ10" s="408"/>
      <c r="BR10" s="408"/>
      <c r="BS10" s="408"/>
      <c r="BT10" s="408"/>
      <c r="BU10" s="409"/>
      <c r="BV10" s="407">
        <v>324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11767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104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11648</v>
      </c>
      <c r="S13" s="492"/>
      <c r="T13" s="492"/>
      <c r="U13" s="492"/>
      <c r="V13" s="493"/>
      <c r="W13" s="423" t="s">
        <v>131</v>
      </c>
      <c r="X13" s="424"/>
      <c r="Y13" s="424"/>
      <c r="Z13" s="424"/>
      <c r="AA13" s="424"/>
      <c r="AB13" s="414"/>
      <c r="AC13" s="458">
        <v>2519</v>
      </c>
      <c r="AD13" s="459"/>
      <c r="AE13" s="459"/>
      <c r="AF13" s="459"/>
      <c r="AG13" s="501"/>
      <c r="AH13" s="458">
        <v>2648</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39605</v>
      </c>
      <c r="BO13" s="408"/>
      <c r="BP13" s="408"/>
      <c r="BQ13" s="408"/>
      <c r="BR13" s="408"/>
      <c r="BS13" s="408"/>
      <c r="BT13" s="408"/>
      <c r="BU13" s="409"/>
      <c r="BV13" s="407">
        <v>-140539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10.199999999999999</v>
      </c>
      <c r="CU13" s="405"/>
      <c r="CV13" s="405"/>
      <c r="CW13" s="405"/>
      <c r="CX13" s="405"/>
      <c r="CY13" s="405"/>
      <c r="CZ13" s="405"/>
      <c r="DA13" s="406"/>
      <c r="DB13" s="404">
        <v>9.6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11988</v>
      </c>
      <c r="S14" s="492"/>
      <c r="T14" s="492"/>
      <c r="U14" s="492"/>
      <c r="V14" s="493"/>
      <c r="W14" s="397"/>
      <c r="X14" s="398"/>
      <c r="Y14" s="398"/>
      <c r="Z14" s="398"/>
      <c r="AA14" s="398"/>
      <c r="AB14" s="387"/>
      <c r="AC14" s="494">
        <v>36.299999999999997</v>
      </c>
      <c r="AD14" s="495"/>
      <c r="AE14" s="495"/>
      <c r="AF14" s="495"/>
      <c r="AG14" s="496"/>
      <c r="AH14" s="494">
        <v>36.5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13.3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11883</v>
      </c>
      <c r="S15" s="492"/>
      <c r="T15" s="492"/>
      <c r="U15" s="492"/>
      <c r="V15" s="493"/>
      <c r="W15" s="423" t="s">
        <v>137</v>
      </c>
      <c r="X15" s="424"/>
      <c r="Y15" s="424"/>
      <c r="Z15" s="424"/>
      <c r="AA15" s="424"/>
      <c r="AB15" s="414"/>
      <c r="AC15" s="458">
        <v>1404</v>
      </c>
      <c r="AD15" s="459"/>
      <c r="AE15" s="459"/>
      <c r="AF15" s="459"/>
      <c r="AG15" s="501"/>
      <c r="AH15" s="458">
        <v>1462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1621564</v>
      </c>
      <c r="BO15" s="371"/>
      <c r="BP15" s="371"/>
      <c r="BQ15" s="371"/>
      <c r="BR15" s="371"/>
      <c r="BS15" s="371"/>
      <c r="BT15" s="371"/>
      <c r="BU15" s="372"/>
      <c r="BV15" s="370">
        <v>1581016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20.2</v>
      </c>
      <c r="AD16" s="495"/>
      <c r="AE16" s="495"/>
      <c r="AF16" s="495"/>
      <c r="AG16" s="496"/>
      <c r="AH16" s="494">
        <v>20.2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4738004</v>
      </c>
      <c r="BO16" s="408"/>
      <c r="BP16" s="408"/>
      <c r="BQ16" s="408"/>
      <c r="BR16" s="408"/>
      <c r="BS16" s="408"/>
      <c r="BT16" s="408"/>
      <c r="BU16" s="409"/>
      <c r="BV16" s="407">
        <v>4734103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3014</v>
      </c>
      <c r="AD17" s="459"/>
      <c r="AE17" s="459"/>
      <c r="AF17" s="459"/>
      <c r="AG17" s="501"/>
      <c r="AH17" s="458">
        <v>3140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2048846</v>
      </c>
      <c r="BO17" s="408"/>
      <c r="BP17" s="408"/>
      <c r="BQ17" s="408"/>
      <c r="BR17" s="408"/>
      <c r="BS17" s="408"/>
      <c r="BT17" s="408"/>
      <c r="BU17" s="409"/>
      <c r="BV17" s="407">
        <v>1994982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147</v>
      </c>
      <c r="C18" s="450"/>
      <c r="D18" s="450"/>
      <c r="E18" s="533"/>
      <c r="F18" s="533"/>
      <c r="G18" s="533"/>
      <c r="H18" s="533"/>
      <c r="I18" s="533"/>
      <c r="J18" s="533"/>
      <c r="K18" s="533"/>
      <c r="L18" s="534">
        <v>120.28</v>
      </c>
      <c r="M18" s="534"/>
      <c r="N18" s="534"/>
      <c r="O18" s="534"/>
      <c r="P18" s="534"/>
      <c r="Q18" s="534"/>
      <c r="R18" s="535"/>
      <c r="S18" s="535"/>
      <c r="T18" s="535"/>
      <c r="U18" s="535"/>
      <c r="V18" s="536"/>
      <c r="W18" s="425"/>
      <c r="X18" s="426"/>
      <c r="Y18" s="426"/>
      <c r="Z18" s="426"/>
      <c r="AA18" s="426"/>
      <c r="AB18" s="417"/>
      <c r="AC18" s="537">
        <v>43.4</v>
      </c>
      <c r="AD18" s="538"/>
      <c r="AE18" s="538"/>
      <c r="AF18" s="538"/>
      <c r="AG18" s="539"/>
      <c r="AH18" s="537">
        <v>43.3</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4728907</v>
      </c>
      <c r="BO18" s="408"/>
      <c r="BP18" s="408"/>
      <c r="BQ18" s="408"/>
      <c r="BR18" s="408"/>
      <c r="BS18" s="408"/>
      <c r="BT18" s="408"/>
      <c r="BU18" s="409"/>
      <c r="BV18" s="407">
        <v>4607243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149</v>
      </c>
      <c r="C19" s="450"/>
      <c r="D19" s="450"/>
      <c r="E19" s="533"/>
      <c r="F19" s="533"/>
      <c r="G19" s="533"/>
      <c r="H19" s="533"/>
      <c r="I19" s="533"/>
      <c r="J19" s="533"/>
      <c r="K19" s="533"/>
      <c r="L19" s="541">
        <v>98</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6880480</v>
      </c>
      <c r="BO19" s="408"/>
      <c r="BP19" s="408"/>
      <c r="BQ19" s="408"/>
      <c r="BR19" s="408"/>
      <c r="BS19" s="408"/>
      <c r="BT19" s="408"/>
      <c r="BU19" s="409"/>
      <c r="BV19" s="407">
        <v>6969715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151</v>
      </c>
      <c r="C20" s="450"/>
      <c r="D20" s="450"/>
      <c r="E20" s="533"/>
      <c r="F20" s="533"/>
      <c r="G20" s="533"/>
      <c r="H20" s="533"/>
      <c r="I20" s="533"/>
      <c r="J20" s="533"/>
      <c r="K20" s="533"/>
      <c r="L20" s="541">
        <v>4277</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9957995</v>
      </c>
      <c r="BO22" s="371"/>
      <c r="BP22" s="371"/>
      <c r="BQ22" s="371"/>
      <c r="BR22" s="371"/>
      <c r="BS22" s="371"/>
      <c r="BT22" s="371"/>
      <c r="BU22" s="372"/>
      <c r="BV22" s="370">
        <v>10429289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8641669</v>
      </c>
      <c r="BO23" s="408"/>
      <c r="BP23" s="408"/>
      <c r="BQ23" s="408"/>
      <c r="BR23" s="408"/>
      <c r="BS23" s="408"/>
      <c r="BT23" s="408"/>
      <c r="BU23" s="409"/>
      <c r="BV23" s="407">
        <v>8969307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7200</v>
      </c>
      <c r="R24" s="459"/>
      <c r="S24" s="459"/>
      <c r="T24" s="459"/>
      <c r="U24" s="459"/>
      <c r="V24" s="501"/>
      <c r="W24" s="553"/>
      <c r="X24" s="554"/>
      <c r="Y24" s="555"/>
      <c r="Z24" s="457" t="s">
        <v>162</v>
      </c>
      <c r="AA24" s="437"/>
      <c r="AB24" s="437"/>
      <c r="AC24" s="437"/>
      <c r="AD24" s="437"/>
      <c r="AE24" s="437"/>
      <c r="AF24" s="437"/>
      <c r="AG24" s="438"/>
      <c r="AH24" s="458">
        <v>118</v>
      </c>
      <c r="AI24" s="459"/>
      <c r="AJ24" s="459"/>
      <c r="AK24" s="459"/>
      <c r="AL24" s="501"/>
      <c r="AM24" s="458">
        <v>343026</v>
      </c>
      <c r="AN24" s="459"/>
      <c r="AO24" s="459"/>
      <c r="AP24" s="459"/>
      <c r="AQ24" s="459"/>
      <c r="AR24" s="501"/>
      <c r="AS24" s="458">
        <v>2907</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7208211</v>
      </c>
      <c r="BO24" s="408"/>
      <c r="BP24" s="408"/>
      <c r="BQ24" s="408"/>
      <c r="BR24" s="408"/>
      <c r="BS24" s="408"/>
      <c r="BT24" s="408"/>
      <c r="BU24" s="409"/>
      <c r="BV24" s="407">
        <v>7378903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5900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37333</v>
      </c>
      <c r="BO25" s="371"/>
      <c r="BP25" s="371"/>
      <c r="BQ25" s="371"/>
      <c r="BR25" s="371"/>
      <c r="BS25" s="371"/>
      <c r="BT25" s="371"/>
      <c r="BU25" s="372"/>
      <c r="BV25" s="370">
        <v>7787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5300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2800</v>
      </c>
      <c r="R27" s="459"/>
      <c r="S27" s="459"/>
      <c r="T27" s="459"/>
      <c r="U27" s="459"/>
      <c r="V27" s="501"/>
      <c r="W27" s="553"/>
      <c r="X27" s="554"/>
      <c r="Y27" s="555"/>
      <c r="Z27" s="457" t="s">
        <v>172</v>
      </c>
      <c r="AA27" s="437"/>
      <c r="AB27" s="437"/>
      <c r="AC27" s="437"/>
      <c r="AD27" s="437"/>
      <c r="AE27" s="437"/>
      <c r="AF27" s="437"/>
      <c r="AG27" s="438"/>
      <c r="AH27" s="458">
        <v>2</v>
      </c>
      <c r="AI27" s="459"/>
      <c r="AJ27" s="459"/>
      <c r="AK27" s="459"/>
      <c r="AL27" s="501"/>
      <c r="AM27" s="458" t="s">
        <v>169</v>
      </c>
      <c r="AN27" s="459"/>
      <c r="AO27" s="459"/>
      <c r="AP27" s="459"/>
      <c r="AQ27" s="459"/>
      <c r="AR27" s="501"/>
      <c r="AS27" s="458" t="s">
        <v>169</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9">
        <v>486721</v>
      </c>
      <c r="BO27" s="530"/>
      <c r="BP27" s="530"/>
      <c r="BQ27" s="530"/>
      <c r="BR27" s="530"/>
      <c r="BS27" s="530"/>
      <c r="BT27" s="530"/>
      <c r="BU27" s="531"/>
      <c r="BV27" s="529">
        <v>486722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2200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1485127</v>
      </c>
      <c r="BO28" s="371"/>
      <c r="BP28" s="371"/>
      <c r="BQ28" s="371"/>
      <c r="BR28" s="371"/>
      <c r="BS28" s="371"/>
      <c r="BT28" s="371"/>
      <c r="BU28" s="372"/>
      <c r="BV28" s="370">
        <v>1484953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12</v>
      </c>
      <c r="M29" s="459"/>
      <c r="N29" s="459"/>
      <c r="O29" s="459"/>
      <c r="P29" s="501"/>
      <c r="Q29" s="458">
        <v>2000</v>
      </c>
      <c r="R29" s="459"/>
      <c r="S29" s="459"/>
      <c r="T29" s="459"/>
      <c r="U29" s="459"/>
      <c r="V29" s="501"/>
      <c r="W29" s="556"/>
      <c r="X29" s="557"/>
      <c r="Y29" s="558"/>
      <c r="Z29" s="457" t="s">
        <v>178</v>
      </c>
      <c r="AA29" s="437"/>
      <c r="AB29" s="437"/>
      <c r="AC29" s="437"/>
      <c r="AD29" s="437"/>
      <c r="AE29" s="437"/>
      <c r="AF29" s="437"/>
      <c r="AG29" s="438"/>
      <c r="AH29" s="458">
        <v>120</v>
      </c>
      <c r="AI29" s="459"/>
      <c r="AJ29" s="459"/>
      <c r="AK29" s="459"/>
      <c r="AL29" s="501"/>
      <c r="AM29" s="458">
        <v>350120</v>
      </c>
      <c r="AN29" s="459"/>
      <c r="AO29" s="459"/>
      <c r="AP29" s="459"/>
      <c r="AQ29" s="459"/>
      <c r="AR29" s="501"/>
      <c r="AS29" s="458">
        <v>2918</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1043420</v>
      </c>
      <c r="BO29" s="408"/>
      <c r="BP29" s="408"/>
      <c r="BQ29" s="408"/>
      <c r="BR29" s="408"/>
      <c r="BS29" s="408"/>
      <c r="BT29" s="408"/>
      <c r="BU29" s="409"/>
      <c r="BV29" s="407">
        <v>1043398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7">
        <v>93.4</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4129578</v>
      </c>
      <c r="BO30" s="530"/>
      <c r="BP30" s="530"/>
      <c r="BQ30" s="530"/>
      <c r="BR30" s="530"/>
      <c r="BS30" s="530"/>
      <c r="BT30" s="530"/>
      <c r="BU30" s="531"/>
      <c r="BV30" s="529">
        <v>3892812</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NiWkuY1wBLUHni3lb6T4pmKgFYUhSXF9bDkDUKq1keVipaNRo2sxezR3hsurHdfl48vvCeQqm29GTwbuWH+qnw==" saltValue="VuUZxU9fgz4hadBP4FLX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workbookViewId="0">
      <selection activeCell="BV8" sqref="BV8:CC8"/>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1552559</v>
      </c>
      <c r="S5" s="613"/>
      <c r="T5" s="613"/>
      <c r="U5" s="613"/>
      <c r="V5" s="613"/>
      <c r="W5" s="613"/>
      <c r="X5" s="613"/>
      <c r="Y5" s="614"/>
      <c r="Z5" s="615">
        <v>15.9</v>
      </c>
      <c r="AA5" s="615"/>
      <c r="AB5" s="615"/>
      <c r="AC5" s="615"/>
      <c r="AD5" s="616">
        <v>1552559</v>
      </c>
      <c r="AE5" s="616"/>
      <c r="AF5" s="616"/>
      <c r="AG5" s="616"/>
      <c r="AH5" s="616"/>
      <c r="AI5" s="616"/>
      <c r="AJ5" s="616"/>
      <c r="AK5" s="616"/>
      <c r="AL5" s="617">
        <v>30.3</v>
      </c>
      <c r="AM5" s="618"/>
      <c r="AN5" s="618"/>
      <c r="AO5" s="619"/>
      <c r="AP5" s="609" t="s">
        <v>217</v>
      </c>
      <c r="AQ5" s="610"/>
      <c r="AR5" s="610"/>
      <c r="AS5" s="610"/>
      <c r="AT5" s="610"/>
      <c r="AU5" s="610"/>
      <c r="AV5" s="610"/>
      <c r="AW5" s="610"/>
      <c r="AX5" s="610"/>
      <c r="AY5" s="610"/>
      <c r="AZ5" s="610"/>
      <c r="BA5" s="610"/>
      <c r="BB5" s="610"/>
      <c r="BC5" s="610"/>
      <c r="BD5" s="610"/>
      <c r="BE5" s="610"/>
      <c r="BF5" s="611"/>
      <c r="BG5" s="623">
        <v>1530894</v>
      </c>
      <c r="BH5" s="624"/>
      <c r="BI5" s="624"/>
      <c r="BJ5" s="624"/>
      <c r="BK5" s="624"/>
      <c r="BL5" s="624"/>
      <c r="BM5" s="624"/>
      <c r="BN5" s="625"/>
      <c r="BO5" s="626">
        <v>98.6</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89158</v>
      </c>
      <c r="S6" s="624"/>
      <c r="T6" s="624"/>
      <c r="U6" s="624"/>
      <c r="V6" s="624"/>
      <c r="W6" s="624"/>
      <c r="X6" s="624"/>
      <c r="Y6" s="625"/>
      <c r="Z6" s="626">
        <v>0.9</v>
      </c>
      <c r="AA6" s="626"/>
      <c r="AB6" s="626"/>
      <c r="AC6" s="626"/>
      <c r="AD6" s="627">
        <v>89158</v>
      </c>
      <c r="AE6" s="627"/>
      <c r="AF6" s="627"/>
      <c r="AG6" s="627"/>
      <c r="AH6" s="627"/>
      <c r="AI6" s="627"/>
      <c r="AJ6" s="627"/>
      <c r="AK6" s="627"/>
      <c r="AL6" s="628">
        <v>1.7</v>
      </c>
      <c r="AM6" s="629"/>
      <c r="AN6" s="629"/>
      <c r="AO6" s="630"/>
      <c r="AP6" s="620" t="s">
        <v>222</v>
      </c>
      <c r="AQ6" s="621"/>
      <c r="AR6" s="621"/>
      <c r="AS6" s="621"/>
      <c r="AT6" s="621"/>
      <c r="AU6" s="621"/>
      <c r="AV6" s="621"/>
      <c r="AW6" s="621"/>
      <c r="AX6" s="621"/>
      <c r="AY6" s="621"/>
      <c r="AZ6" s="621"/>
      <c r="BA6" s="621"/>
      <c r="BB6" s="621"/>
      <c r="BC6" s="621"/>
      <c r="BD6" s="621"/>
      <c r="BE6" s="621"/>
      <c r="BF6" s="622"/>
      <c r="BG6" s="623">
        <v>1530894</v>
      </c>
      <c r="BH6" s="624"/>
      <c r="BI6" s="624"/>
      <c r="BJ6" s="624"/>
      <c r="BK6" s="624"/>
      <c r="BL6" s="624"/>
      <c r="BM6" s="624"/>
      <c r="BN6" s="625"/>
      <c r="BO6" s="626">
        <v>98.6</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77938</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77938</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777</v>
      </c>
      <c r="S7" s="624"/>
      <c r="T7" s="624"/>
      <c r="U7" s="624"/>
      <c r="V7" s="624"/>
      <c r="W7" s="624"/>
      <c r="X7" s="624"/>
      <c r="Y7" s="625"/>
      <c r="Z7" s="626">
        <v>0</v>
      </c>
      <c r="AA7" s="626"/>
      <c r="AB7" s="626"/>
      <c r="AC7" s="626"/>
      <c r="AD7" s="627">
        <v>777</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628391</v>
      </c>
      <c r="BH7" s="624"/>
      <c r="BI7" s="624"/>
      <c r="BJ7" s="624"/>
      <c r="BK7" s="624"/>
      <c r="BL7" s="624"/>
      <c r="BM7" s="624"/>
      <c r="BN7" s="625"/>
      <c r="BO7" s="626">
        <v>40.5</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1073380</v>
      </c>
      <c r="CS7" s="624"/>
      <c r="CT7" s="624"/>
      <c r="CU7" s="624"/>
      <c r="CV7" s="624"/>
      <c r="CW7" s="624"/>
      <c r="CX7" s="624"/>
      <c r="CY7" s="625"/>
      <c r="CZ7" s="626">
        <v>12.3</v>
      </c>
      <c r="DA7" s="626"/>
      <c r="DB7" s="626"/>
      <c r="DC7" s="626"/>
      <c r="DD7" s="632">
        <v>20636</v>
      </c>
      <c r="DE7" s="624"/>
      <c r="DF7" s="624"/>
      <c r="DG7" s="624"/>
      <c r="DH7" s="624"/>
      <c r="DI7" s="624"/>
      <c r="DJ7" s="624"/>
      <c r="DK7" s="624"/>
      <c r="DL7" s="624"/>
      <c r="DM7" s="624"/>
      <c r="DN7" s="624"/>
      <c r="DO7" s="624"/>
      <c r="DP7" s="625"/>
      <c r="DQ7" s="632">
        <v>731085</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15594</v>
      </c>
      <c r="S8" s="624"/>
      <c r="T8" s="624"/>
      <c r="U8" s="624"/>
      <c r="V8" s="624"/>
      <c r="W8" s="624"/>
      <c r="X8" s="624"/>
      <c r="Y8" s="625"/>
      <c r="Z8" s="626">
        <v>0.2</v>
      </c>
      <c r="AA8" s="626"/>
      <c r="AB8" s="626"/>
      <c r="AC8" s="626"/>
      <c r="AD8" s="627">
        <v>15594</v>
      </c>
      <c r="AE8" s="627"/>
      <c r="AF8" s="627"/>
      <c r="AG8" s="627"/>
      <c r="AH8" s="627"/>
      <c r="AI8" s="627"/>
      <c r="AJ8" s="627"/>
      <c r="AK8" s="627"/>
      <c r="AL8" s="628">
        <v>0.3</v>
      </c>
      <c r="AM8" s="629"/>
      <c r="AN8" s="629"/>
      <c r="AO8" s="630"/>
      <c r="AP8" s="620" t="s">
        <v>228</v>
      </c>
      <c r="AQ8" s="621"/>
      <c r="AR8" s="621"/>
      <c r="AS8" s="621"/>
      <c r="AT8" s="621"/>
      <c r="AU8" s="621"/>
      <c r="AV8" s="621"/>
      <c r="AW8" s="621"/>
      <c r="AX8" s="621"/>
      <c r="AY8" s="621"/>
      <c r="AZ8" s="621"/>
      <c r="BA8" s="621"/>
      <c r="BB8" s="621"/>
      <c r="BC8" s="621"/>
      <c r="BD8" s="621"/>
      <c r="BE8" s="621"/>
      <c r="BF8" s="622"/>
      <c r="BG8" s="623">
        <v>21065</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2166099</v>
      </c>
      <c r="CS8" s="624"/>
      <c r="CT8" s="624"/>
      <c r="CU8" s="624"/>
      <c r="CV8" s="624"/>
      <c r="CW8" s="624"/>
      <c r="CX8" s="624"/>
      <c r="CY8" s="625"/>
      <c r="CZ8" s="626">
        <v>24.8</v>
      </c>
      <c r="DA8" s="626"/>
      <c r="DB8" s="626"/>
      <c r="DC8" s="626"/>
      <c r="DD8" s="632">
        <v>20331</v>
      </c>
      <c r="DE8" s="624"/>
      <c r="DF8" s="624"/>
      <c r="DG8" s="624"/>
      <c r="DH8" s="624"/>
      <c r="DI8" s="624"/>
      <c r="DJ8" s="624"/>
      <c r="DK8" s="624"/>
      <c r="DL8" s="624"/>
      <c r="DM8" s="624"/>
      <c r="DN8" s="624"/>
      <c r="DO8" s="624"/>
      <c r="DP8" s="625"/>
      <c r="DQ8" s="632">
        <v>1290726</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15698</v>
      </c>
      <c r="S9" s="624"/>
      <c r="T9" s="624"/>
      <c r="U9" s="624"/>
      <c r="V9" s="624"/>
      <c r="W9" s="624"/>
      <c r="X9" s="624"/>
      <c r="Y9" s="625"/>
      <c r="Z9" s="626">
        <v>0.2</v>
      </c>
      <c r="AA9" s="626"/>
      <c r="AB9" s="626"/>
      <c r="AC9" s="626"/>
      <c r="AD9" s="627">
        <v>15698</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561182</v>
      </c>
      <c r="BH9" s="624"/>
      <c r="BI9" s="624"/>
      <c r="BJ9" s="624"/>
      <c r="BK9" s="624"/>
      <c r="BL9" s="624"/>
      <c r="BM9" s="624"/>
      <c r="BN9" s="625"/>
      <c r="BO9" s="626">
        <v>36.1</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574894</v>
      </c>
      <c r="CS9" s="624"/>
      <c r="CT9" s="624"/>
      <c r="CU9" s="624"/>
      <c r="CV9" s="624"/>
      <c r="CW9" s="624"/>
      <c r="CX9" s="624"/>
      <c r="CY9" s="625"/>
      <c r="CZ9" s="626">
        <v>6.6</v>
      </c>
      <c r="DA9" s="626"/>
      <c r="DB9" s="626"/>
      <c r="DC9" s="626"/>
      <c r="DD9" s="632">
        <v>26110</v>
      </c>
      <c r="DE9" s="624"/>
      <c r="DF9" s="624"/>
      <c r="DG9" s="624"/>
      <c r="DH9" s="624"/>
      <c r="DI9" s="624"/>
      <c r="DJ9" s="624"/>
      <c r="DK9" s="624"/>
      <c r="DL9" s="624"/>
      <c r="DM9" s="624"/>
      <c r="DN9" s="624"/>
      <c r="DO9" s="624"/>
      <c r="DP9" s="625"/>
      <c r="DQ9" s="632">
        <v>472605</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28555</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283987</v>
      </c>
      <c r="S11" s="624"/>
      <c r="T11" s="624"/>
      <c r="U11" s="624"/>
      <c r="V11" s="624"/>
      <c r="W11" s="624"/>
      <c r="X11" s="624"/>
      <c r="Y11" s="625"/>
      <c r="Z11" s="628">
        <v>2.9</v>
      </c>
      <c r="AA11" s="629"/>
      <c r="AB11" s="629"/>
      <c r="AC11" s="635"/>
      <c r="AD11" s="632">
        <v>283987</v>
      </c>
      <c r="AE11" s="624"/>
      <c r="AF11" s="624"/>
      <c r="AG11" s="624"/>
      <c r="AH11" s="624"/>
      <c r="AI11" s="624"/>
      <c r="AJ11" s="624"/>
      <c r="AK11" s="625"/>
      <c r="AL11" s="628">
        <v>5.5</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17589</v>
      </c>
      <c r="BH11" s="624"/>
      <c r="BI11" s="624"/>
      <c r="BJ11" s="624"/>
      <c r="BK11" s="624"/>
      <c r="BL11" s="624"/>
      <c r="BM11" s="624"/>
      <c r="BN11" s="625"/>
      <c r="BO11" s="626">
        <v>1.1000000000000001</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576081</v>
      </c>
      <c r="CS11" s="624"/>
      <c r="CT11" s="624"/>
      <c r="CU11" s="624"/>
      <c r="CV11" s="624"/>
      <c r="CW11" s="624"/>
      <c r="CX11" s="624"/>
      <c r="CY11" s="625"/>
      <c r="CZ11" s="626">
        <v>6.6</v>
      </c>
      <c r="DA11" s="626"/>
      <c r="DB11" s="626"/>
      <c r="DC11" s="626"/>
      <c r="DD11" s="632">
        <v>169666</v>
      </c>
      <c r="DE11" s="624"/>
      <c r="DF11" s="624"/>
      <c r="DG11" s="624"/>
      <c r="DH11" s="624"/>
      <c r="DI11" s="624"/>
      <c r="DJ11" s="624"/>
      <c r="DK11" s="624"/>
      <c r="DL11" s="624"/>
      <c r="DM11" s="624"/>
      <c r="DN11" s="624"/>
      <c r="DO11" s="624"/>
      <c r="DP11" s="625"/>
      <c r="DQ11" s="632">
        <v>288220</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755372</v>
      </c>
      <c r="BH12" s="624"/>
      <c r="BI12" s="624"/>
      <c r="BJ12" s="624"/>
      <c r="BK12" s="624"/>
      <c r="BL12" s="624"/>
      <c r="BM12" s="624"/>
      <c r="BN12" s="625"/>
      <c r="BO12" s="626">
        <v>48.7</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277799</v>
      </c>
      <c r="CS12" s="624"/>
      <c r="CT12" s="624"/>
      <c r="CU12" s="624"/>
      <c r="CV12" s="624"/>
      <c r="CW12" s="624"/>
      <c r="CX12" s="624"/>
      <c r="CY12" s="625"/>
      <c r="CZ12" s="626">
        <v>3.2</v>
      </c>
      <c r="DA12" s="626"/>
      <c r="DB12" s="626"/>
      <c r="DC12" s="626"/>
      <c r="DD12" s="632">
        <v>39745</v>
      </c>
      <c r="DE12" s="624"/>
      <c r="DF12" s="624"/>
      <c r="DG12" s="624"/>
      <c r="DH12" s="624"/>
      <c r="DI12" s="624"/>
      <c r="DJ12" s="624"/>
      <c r="DK12" s="624"/>
      <c r="DL12" s="624"/>
      <c r="DM12" s="624"/>
      <c r="DN12" s="624"/>
      <c r="DO12" s="624"/>
      <c r="DP12" s="625"/>
      <c r="DQ12" s="632">
        <v>128297</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755102</v>
      </c>
      <c r="BH13" s="624"/>
      <c r="BI13" s="624"/>
      <c r="BJ13" s="624"/>
      <c r="BK13" s="624"/>
      <c r="BL13" s="624"/>
      <c r="BM13" s="624"/>
      <c r="BN13" s="625"/>
      <c r="BO13" s="626">
        <v>48.6</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1168682</v>
      </c>
      <c r="CS13" s="624"/>
      <c r="CT13" s="624"/>
      <c r="CU13" s="624"/>
      <c r="CV13" s="624"/>
      <c r="CW13" s="624"/>
      <c r="CX13" s="624"/>
      <c r="CY13" s="625"/>
      <c r="CZ13" s="626">
        <v>13.4</v>
      </c>
      <c r="DA13" s="626"/>
      <c r="DB13" s="626"/>
      <c r="DC13" s="626"/>
      <c r="DD13" s="632">
        <v>485846</v>
      </c>
      <c r="DE13" s="624"/>
      <c r="DF13" s="624"/>
      <c r="DG13" s="624"/>
      <c r="DH13" s="624"/>
      <c r="DI13" s="624"/>
      <c r="DJ13" s="624"/>
      <c r="DK13" s="624"/>
      <c r="DL13" s="624"/>
      <c r="DM13" s="624"/>
      <c r="DN13" s="624"/>
      <c r="DO13" s="624"/>
      <c r="DP13" s="625"/>
      <c r="DQ13" s="632">
        <v>798666</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883</v>
      </c>
      <c r="S14" s="624"/>
      <c r="T14" s="624"/>
      <c r="U14" s="624"/>
      <c r="V14" s="624"/>
      <c r="W14" s="624"/>
      <c r="X14" s="624"/>
      <c r="Y14" s="625"/>
      <c r="Z14" s="626">
        <v>0</v>
      </c>
      <c r="AA14" s="626"/>
      <c r="AB14" s="626"/>
      <c r="AC14" s="626"/>
      <c r="AD14" s="627">
        <v>883</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68508</v>
      </c>
      <c r="BH14" s="624"/>
      <c r="BI14" s="624"/>
      <c r="BJ14" s="624"/>
      <c r="BK14" s="624"/>
      <c r="BL14" s="624"/>
      <c r="BM14" s="624"/>
      <c r="BN14" s="625"/>
      <c r="BO14" s="626">
        <v>4.4000000000000004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659399</v>
      </c>
      <c r="CS14" s="624"/>
      <c r="CT14" s="624"/>
      <c r="CU14" s="624"/>
      <c r="CV14" s="624"/>
      <c r="CW14" s="624"/>
      <c r="CX14" s="624"/>
      <c r="CY14" s="625"/>
      <c r="CZ14" s="626">
        <v>7.5</v>
      </c>
      <c r="DA14" s="626"/>
      <c r="DB14" s="626"/>
      <c r="DC14" s="626"/>
      <c r="DD14" s="632">
        <v>346564</v>
      </c>
      <c r="DE14" s="624"/>
      <c r="DF14" s="624"/>
      <c r="DG14" s="624"/>
      <c r="DH14" s="624"/>
      <c r="DI14" s="624"/>
      <c r="DJ14" s="624"/>
      <c r="DK14" s="624"/>
      <c r="DL14" s="624"/>
      <c r="DM14" s="624"/>
      <c r="DN14" s="624"/>
      <c r="DO14" s="624"/>
      <c r="DP14" s="625"/>
      <c r="DQ14" s="632">
        <v>323820</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78623</v>
      </c>
      <c r="BH15" s="624"/>
      <c r="BI15" s="624"/>
      <c r="BJ15" s="624"/>
      <c r="BK15" s="624"/>
      <c r="BL15" s="624"/>
      <c r="BM15" s="624"/>
      <c r="BN15" s="625"/>
      <c r="BO15" s="626">
        <v>5.0999999999999996</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850900</v>
      </c>
      <c r="CS15" s="624"/>
      <c r="CT15" s="624"/>
      <c r="CU15" s="624"/>
      <c r="CV15" s="624"/>
      <c r="CW15" s="624"/>
      <c r="CX15" s="624"/>
      <c r="CY15" s="625"/>
      <c r="CZ15" s="626">
        <v>9.6999999999999993</v>
      </c>
      <c r="DA15" s="626"/>
      <c r="DB15" s="626"/>
      <c r="DC15" s="626"/>
      <c r="DD15" s="632">
        <v>130085</v>
      </c>
      <c r="DE15" s="624"/>
      <c r="DF15" s="624"/>
      <c r="DG15" s="624"/>
      <c r="DH15" s="624"/>
      <c r="DI15" s="624"/>
      <c r="DJ15" s="624"/>
      <c r="DK15" s="624"/>
      <c r="DL15" s="624"/>
      <c r="DM15" s="624"/>
      <c r="DN15" s="624"/>
      <c r="DO15" s="624"/>
      <c r="DP15" s="625"/>
      <c r="DQ15" s="632">
        <v>632284</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9561</v>
      </c>
      <c r="S16" s="624"/>
      <c r="T16" s="624"/>
      <c r="U16" s="624"/>
      <c r="V16" s="624"/>
      <c r="W16" s="624"/>
      <c r="X16" s="624"/>
      <c r="Y16" s="625"/>
      <c r="Z16" s="626">
        <v>0.1</v>
      </c>
      <c r="AA16" s="626"/>
      <c r="AB16" s="626"/>
      <c r="AC16" s="626"/>
      <c r="AD16" s="627">
        <v>9561</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239525</v>
      </c>
      <c r="CS16" s="624"/>
      <c r="CT16" s="624"/>
      <c r="CU16" s="624"/>
      <c r="CV16" s="624"/>
      <c r="CW16" s="624"/>
      <c r="CX16" s="624"/>
      <c r="CY16" s="625"/>
      <c r="CZ16" s="626">
        <v>2.7</v>
      </c>
      <c r="DA16" s="626"/>
      <c r="DB16" s="626"/>
      <c r="DC16" s="626"/>
      <c r="DD16" s="632" t="s">
        <v>122</v>
      </c>
      <c r="DE16" s="624"/>
      <c r="DF16" s="624"/>
      <c r="DG16" s="624"/>
      <c r="DH16" s="624"/>
      <c r="DI16" s="624"/>
      <c r="DJ16" s="624"/>
      <c r="DK16" s="624"/>
      <c r="DL16" s="624"/>
      <c r="DM16" s="624"/>
      <c r="DN16" s="624"/>
      <c r="DO16" s="624"/>
      <c r="DP16" s="625"/>
      <c r="DQ16" s="632">
        <v>21669</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17708</v>
      </c>
      <c r="S17" s="624"/>
      <c r="T17" s="624"/>
      <c r="U17" s="624"/>
      <c r="V17" s="624"/>
      <c r="W17" s="624"/>
      <c r="X17" s="624"/>
      <c r="Y17" s="625"/>
      <c r="Z17" s="626">
        <v>0.2</v>
      </c>
      <c r="AA17" s="626"/>
      <c r="AB17" s="626"/>
      <c r="AC17" s="626"/>
      <c r="AD17" s="627">
        <v>17708</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1084926</v>
      </c>
      <c r="CS17" s="624"/>
      <c r="CT17" s="624"/>
      <c r="CU17" s="624"/>
      <c r="CV17" s="624"/>
      <c r="CW17" s="624"/>
      <c r="CX17" s="624"/>
      <c r="CY17" s="625"/>
      <c r="CZ17" s="626">
        <v>12.4</v>
      </c>
      <c r="DA17" s="626"/>
      <c r="DB17" s="626"/>
      <c r="DC17" s="626"/>
      <c r="DD17" s="632" t="s">
        <v>122</v>
      </c>
      <c r="DE17" s="624"/>
      <c r="DF17" s="624"/>
      <c r="DG17" s="624"/>
      <c r="DH17" s="624"/>
      <c r="DI17" s="624"/>
      <c r="DJ17" s="624"/>
      <c r="DK17" s="624"/>
      <c r="DL17" s="624"/>
      <c r="DM17" s="624"/>
      <c r="DN17" s="624"/>
      <c r="DO17" s="624"/>
      <c r="DP17" s="625"/>
      <c r="DQ17" s="632">
        <v>1082411</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8876</v>
      </c>
      <c r="S18" s="624"/>
      <c r="T18" s="624"/>
      <c r="U18" s="624"/>
      <c r="V18" s="624"/>
      <c r="W18" s="624"/>
      <c r="X18" s="624"/>
      <c r="Y18" s="625"/>
      <c r="Z18" s="626">
        <v>0.1</v>
      </c>
      <c r="AA18" s="626"/>
      <c r="AB18" s="626"/>
      <c r="AC18" s="626"/>
      <c r="AD18" s="627">
        <v>8876</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7065</v>
      </c>
      <c r="S19" s="624"/>
      <c r="T19" s="624"/>
      <c r="U19" s="624"/>
      <c r="V19" s="624"/>
      <c r="W19" s="624"/>
      <c r="X19" s="624"/>
      <c r="Y19" s="625"/>
      <c r="Z19" s="626">
        <v>0.1</v>
      </c>
      <c r="AA19" s="626"/>
      <c r="AB19" s="626"/>
      <c r="AC19" s="626"/>
      <c r="AD19" s="627">
        <v>7065</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21665</v>
      </c>
      <c r="BH19" s="624"/>
      <c r="BI19" s="624"/>
      <c r="BJ19" s="624"/>
      <c r="BK19" s="624"/>
      <c r="BL19" s="624"/>
      <c r="BM19" s="624"/>
      <c r="BN19" s="625"/>
      <c r="BO19" s="626">
        <v>1.4</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1811</v>
      </c>
      <c r="S20" s="624"/>
      <c r="T20" s="624"/>
      <c r="U20" s="624"/>
      <c r="V20" s="624"/>
      <c r="W20" s="624"/>
      <c r="X20" s="624"/>
      <c r="Y20" s="625"/>
      <c r="Z20" s="626">
        <v>0</v>
      </c>
      <c r="AA20" s="626"/>
      <c r="AB20" s="626"/>
      <c r="AC20" s="626"/>
      <c r="AD20" s="627">
        <v>1811</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21665</v>
      </c>
      <c r="BH20" s="624"/>
      <c r="BI20" s="624"/>
      <c r="BJ20" s="624"/>
      <c r="BK20" s="624"/>
      <c r="BL20" s="624"/>
      <c r="BM20" s="624"/>
      <c r="BN20" s="625"/>
      <c r="BO20" s="626">
        <v>1.4</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8749623</v>
      </c>
      <c r="CS20" s="624"/>
      <c r="CT20" s="624"/>
      <c r="CU20" s="624"/>
      <c r="CV20" s="624"/>
      <c r="CW20" s="624"/>
      <c r="CX20" s="624"/>
      <c r="CY20" s="625"/>
      <c r="CZ20" s="626">
        <v>100</v>
      </c>
      <c r="DA20" s="626"/>
      <c r="DB20" s="626"/>
      <c r="DC20" s="626"/>
      <c r="DD20" s="632">
        <v>1238983</v>
      </c>
      <c r="DE20" s="624"/>
      <c r="DF20" s="624"/>
      <c r="DG20" s="624"/>
      <c r="DH20" s="624"/>
      <c r="DI20" s="624"/>
      <c r="DJ20" s="624"/>
      <c r="DK20" s="624"/>
      <c r="DL20" s="624"/>
      <c r="DM20" s="624"/>
      <c r="DN20" s="624"/>
      <c r="DO20" s="624"/>
      <c r="DP20" s="625"/>
      <c r="DQ20" s="632">
        <v>5847721</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3662895</v>
      </c>
      <c r="S21" s="624"/>
      <c r="T21" s="624"/>
      <c r="U21" s="624"/>
      <c r="V21" s="624"/>
      <c r="W21" s="624"/>
      <c r="X21" s="624"/>
      <c r="Y21" s="625"/>
      <c r="Z21" s="626">
        <v>37.4</v>
      </c>
      <c r="AA21" s="626"/>
      <c r="AB21" s="626"/>
      <c r="AC21" s="626"/>
      <c r="AD21" s="627">
        <v>3115615</v>
      </c>
      <c r="AE21" s="627"/>
      <c r="AF21" s="627"/>
      <c r="AG21" s="627"/>
      <c r="AH21" s="627"/>
      <c r="AI21" s="627"/>
      <c r="AJ21" s="627"/>
      <c r="AK21" s="627"/>
      <c r="AL21" s="628">
        <v>60.7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21665</v>
      </c>
      <c r="BH21" s="624"/>
      <c r="BI21" s="624"/>
      <c r="BJ21" s="624"/>
      <c r="BK21" s="624"/>
      <c r="BL21" s="624"/>
      <c r="BM21" s="624"/>
      <c r="BN21" s="625"/>
      <c r="BO21" s="626">
        <v>1.4</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3115615</v>
      </c>
      <c r="S22" s="624"/>
      <c r="T22" s="624"/>
      <c r="U22" s="624"/>
      <c r="V22" s="624"/>
      <c r="W22" s="624"/>
      <c r="X22" s="624"/>
      <c r="Y22" s="625"/>
      <c r="Z22" s="626">
        <v>31.8</v>
      </c>
      <c r="AA22" s="626"/>
      <c r="AB22" s="626"/>
      <c r="AC22" s="626"/>
      <c r="AD22" s="627">
        <v>3115615</v>
      </c>
      <c r="AE22" s="627"/>
      <c r="AF22" s="627"/>
      <c r="AG22" s="627"/>
      <c r="AH22" s="627"/>
      <c r="AI22" s="627"/>
      <c r="AJ22" s="627"/>
      <c r="AK22" s="627"/>
      <c r="AL22" s="628">
        <v>60.7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547280</v>
      </c>
      <c r="S23" s="624"/>
      <c r="T23" s="624"/>
      <c r="U23" s="624"/>
      <c r="V23" s="624"/>
      <c r="W23" s="624"/>
      <c r="X23" s="624"/>
      <c r="Y23" s="625"/>
      <c r="Z23" s="626">
        <v>5.6</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3266406</v>
      </c>
      <c r="CS24" s="613"/>
      <c r="CT24" s="613"/>
      <c r="CU24" s="613"/>
      <c r="CV24" s="613"/>
      <c r="CW24" s="613"/>
      <c r="CX24" s="613"/>
      <c r="CY24" s="614"/>
      <c r="CZ24" s="617">
        <v>37.299999999999997</v>
      </c>
      <c r="DA24" s="618"/>
      <c r="DB24" s="618"/>
      <c r="DC24" s="634"/>
      <c r="DD24" s="657">
        <v>2603343</v>
      </c>
      <c r="DE24" s="613"/>
      <c r="DF24" s="613"/>
      <c r="DG24" s="613"/>
      <c r="DH24" s="613"/>
      <c r="DI24" s="613"/>
      <c r="DJ24" s="613"/>
      <c r="DK24" s="614"/>
      <c r="DL24" s="657">
        <v>2464917</v>
      </c>
      <c r="DM24" s="613"/>
      <c r="DN24" s="613"/>
      <c r="DO24" s="613"/>
      <c r="DP24" s="613"/>
      <c r="DQ24" s="613"/>
      <c r="DR24" s="613"/>
      <c r="DS24" s="613"/>
      <c r="DT24" s="613"/>
      <c r="DU24" s="613"/>
      <c r="DV24" s="614"/>
      <c r="DW24" s="617">
        <v>47.8</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5657696</v>
      </c>
      <c r="S25" s="624"/>
      <c r="T25" s="624"/>
      <c r="U25" s="624"/>
      <c r="V25" s="624"/>
      <c r="W25" s="624"/>
      <c r="X25" s="624"/>
      <c r="Y25" s="625"/>
      <c r="Z25" s="626">
        <v>57.8</v>
      </c>
      <c r="AA25" s="626"/>
      <c r="AB25" s="626"/>
      <c r="AC25" s="626"/>
      <c r="AD25" s="627">
        <v>5110416</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1209983</v>
      </c>
      <c r="CS25" s="653"/>
      <c r="CT25" s="653"/>
      <c r="CU25" s="653"/>
      <c r="CV25" s="653"/>
      <c r="CW25" s="653"/>
      <c r="CX25" s="653"/>
      <c r="CY25" s="654"/>
      <c r="CZ25" s="628">
        <v>13.8</v>
      </c>
      <c r="DA25" s="655"/>
      <c r="DB25" s="655"/>
      <c r="DC25" s="658"/>
      <c r="DD25" s="632">
        <v>1134633</v>
      </c>
      <c r="DE25" s="653"/>
      <c r="DF25" s="653"/>
      <c r="DG25" s="653"/>
      <c r="DH25" s="653"/>
      <c r="DI25" s="653"/>
      <c r="DJ25" s="653"/>
      <c r="DK25" s="654"/>
      <c r="DL25" s="632">
        <v>1125407</v>
      </c>
      <c r="DM25" s="653"/>
      <c r="DN25" s="653"/>
      <c r="DO25" s="653"/>
      <c r="DP25" s="653"/>
      <c r="DQ25" s="653"/>
      <c r="DR25" s="653"/>
      <c r="DS25" s="653"/>
      <c r="DT25" s="653"/>
      <c r="DU25" s="653"/>
      <c r="DV25" s="654"/>
      <c r="DW25" s="628">
        <v>21.8</v>
      </c>
      <c r="DX25" s="655"/>
      <c r="DY25" s="655"/>
      <c r="DZ25" s="655"/>
      <c r="EA25" s="655"/>
      <c r="EB25" s="655"/>
      <c r="EC25" s="656"/>
    </row>
    <row r="26" spans="2:133" ht="11.25" customHeight="1" x14ac:dyDescent="0.2">
      <c r="B26" s="620" t="s">
        <v>284</v>
      </c>
      <c r="C26" s="621"/>
      <c r="D26" s="621"/>
      <c r="E26" s="621"/>
      <c r="F26" s="621"/>
      <c r="G26" s="621"/>
      <c r="H26" s="621"/>
      <c r="I26" s="621"/>
      <c r="J26" s="621"/>
      <c r="K26" s="621"/>
      <c r="L26" s="621"/>
      <c r="M26" s="621"/>
      <c r="N26" s="621"/>
      <c r="O26" s="621"/>
      <c r="P26" s="621"/>
      <c r="Q26" s="622"/>
      <c r="R26" s="623">
        <v>873</v>
      </c>
      <c r="S26" s="624"/>
      <c r="T26" s="624"/>
      <c r="U26" s="624"/>
      <c r="V26" s="624"/>
      <c r="W26" s="624"/>
      <c r="X26" s="624"/>
      <c r="Y26" s="625"/>
      <c r="Z26" s="626">
        <v>0</v>
      </c>
      <c r="AA26" s="626"/>
      <c r="AB26" s="626"/>
      <c r="AC26" s="626"/>
      <c r="AD26" s="627">
        <v>873</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681030</v>
      </c>
      <c r="CS26" s="624"/>
      <c r="CT26" s="624"/>
      <c r="CU26" s="624"/>
      <c r="CV26" s="624"/>
      <c r="CW26" s="624"/>
      <c r="CX26" s="624"/>
      <c r="CY26" s="625"/>
      <c r="CZ26" s="628">
        <v>7.8</v>
      </c>
      <c r="DA26" s="655"/>
      <c r="DB26" s="655"/>
      <c r="DC26" s="658"/>
      <c r="DD26" s="632">
        <v>637570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2">
      <c r="B27" s="620" t="s">
        <v>287</v>
      </c>
      <c r="C27" s="621"/>
      <c r="D27" s="621"/>
      <c r="E27" s="621"/>
      <c r="F27" s="621"/>
      <c r="G27" s="621"/>
      <c r="H27" s="621"/>
      <c r="I27" s="621"/>
      <c r="J27" s="621"/>
      <c r="K27" s="621"/>
      <c r="L27" s="621"/>
      <c r="M27" s="621"/>
      <c r="N27" s="621"/>
      <c r="O27" s="621"/>
      <c r="P27" s="621"/>
      <c r="Q27" s="622"/>
      <c r="R27" s="623">
        <v>5031</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1552559</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971497</v>
      </c>
      <c r="CS27" s="653"/>
      <c r="CT27" s="653"/>
      <c r="CU27" s="653"/>
      <c r="CV27" s="653"/>
      <c r="CW27" s="653"/>
      <c r="CX27" s="653"/>
      <c r="CY27" s="654"/>
      <c r="CZ27" s="628">
        <v>11.1</v>
      </c>
      <c r="DA27" s="655"/>
      <c r="DB27" s="655"/>
      <c r="DC27" s="658"/>
      <c r="DD27" s="632">
        <v>386299</v>
      </c>
      <c r="DE27" s="653"/>
      <c r="DF27" s="653"/>
      <c r="DG27" s="653"/>
      <c r="DH27" s="653"/>
      <c r="DI27" s="653"/>
      <c r="DJ27" s="653"/>
      <c r="DK27" s="654"/>
      <c r="DL27" s="632">
        <v>257099</v>
      </c>
      <c r="DM27" s="653"/>
      <c r="DN27" s="653"/>
      <c r="DO27" s="653"/>
      <c r="DP27" s="653"/>
      <c r="DQ27" s="653"/>
      <c r="DR27" s="653"/>
      <c r="DS27" s="653"/>
      <c r="DT27" s="653"/>
      <c r="DU27" s="653"/>
      <c r="DV27" s="654"/>
      <c r="DW27" s="628">
        <v>5</v>
      </c>
      <c r="DX27" s="655"/>
      <c r="DY27" s="655"/>
      <c r="DZ27" s="655"/>
      <c r="EA27" s="655"/>
      <c r="EB27" s="655"/>
      <c r="EC27" s="656"/>
    </row>
    <row r="28" spans="2:133" ht="11.25" customHeight="1" x14ac:dyDescent="0.2">
      <c r="B28" s="620" t="s">
        <v>290</v>
      </c>
      <c r="C28" s="621"/>
      <c r="D28" s="621"/>
      <c r="E28" s="621"/>
      <c r="F28" s="621"/>
      <c r="G28" s="621"/>
      <c r="H28" s="621"/>
      <c r="I28" s="621"/>
      <c r="J28" s="621"/>
      <c r="K28" s="621"/>
      <c r="L28" s="621"/>
      <c r="M28" s="621"/>
      <c r="N28" s="621"/>
      <c r="O28" s="621"/>
      <c r="P28" s="621"/>
      <c r="Q28" s="622"/>
      <c r="R28" s="623">
        <v>68881</v>
      </c>
      <c r="S28" s="624"/>
      <c r="T28" s="624"/>
      <c r="U28" s="624"/>
      <c r="V28" s="624"/>
      <c r="W28" s="624"/>
      <c r="X28" s="624"/>
      <c r="Y28" s="625"/>
      <c r="Z28" s="626">
        <v>0.7</v>
      </c>
      <c r="AA28" s="626"/>
      <c r="AB28" s="626"/>
      <c r="AC28" s="626"/>
      <c r="AD28" s="627">
        <v>12026</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1084926</v>
      </c>
      <c r="CS28" s="624"/>
      <c r="CT28" s="624"/>
      <c r="CU28" s="624"/>
      <c r="CV28" s="624"/>
      <c r="CW28" s="624"/>
      <c r="CX28" s="624"/>
      <c r="CY28" s="625"/>
      <c r="CZ28" s="628">
        <v>12.4</v>
      </c>
      <c r="DA28" s="655"/>
      <c r="DB28" s="655"/>
      <c r="DC28" s="658"/>
      <c r="DD28" s="632">
        <v>1082411</v>
      </c>
      <c r="DE28" s="624"/>
      <c r="DF28" s="624"/>
      <c r="DG28" s="624"/>
      <c r="DH28" s="624"/>
      <c r="DI28" s="624"/>
      <c r="DJ28" s="624"/>
      <c r="DK28" s="625"/>
      <c r="DL28" s="632">
        <v>1082411</v>
      </c>
      <c r="DM28" s="624"/>
      <c r="DN28" s="624"/>
      <c r="DO28" s="624"/>
      <c r="DP28" s="624"/>
      <c r="DQ28" s="624"/>
      <c r="DR28" s="624"/>
      <c r="DS28" s="624"/>
      <c r="DT28" s="624"/>
      <c r="DU28" s="624"/>
      <c r="DV28" s="625"/>
      <c r="DW28" s="628">
        <v>21</v>
      </c>
      <c r="DX28" s="655"/>
      <c r="DY28" s="655"/>
      <c r="DZ28" s="655"/>
      <c r="EA28" s="655"/>
      <c r="EB28" s="655"/>
      <c r="EC28" s="656"/>
    </row>
    <row r="29" spans="2:133" ht="11.25" customHeight="1" x14ac:dyDescent="0.2">
      <c r="B29" s="620" t="s">
        <v>292</v>
      </c>
      <c r="C29" s="621"/>
      <c r="D29" s="621"/>
      <c r="E29" s="621"/>
      <c r="F29" s="621"/>
      <c r="G29" s="621"/>
      <c r="H29" s="621"/>
      <c r="I29" s="621"/>
      <c r="J29" s="621"/>
      <c r="K29" s="621"/>
      <c r="L29" s="621"/>
      <c r="M29" s="621"/>
      <c r="N29" s="621"/>
      <c r="O29" s="621"/>
      <c r="P29" s="621"/>
      <c r="Q29" s="622"/>
      <c r="R29" s="623">
        <v>33186</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1084926</v>
      </c>
      <c r="CS29" s="653"/>
      <c r="CT29" s="653"/>
      <c r="CU29" s="653"/>
      <c r="CV29" s="653"/>
      <c r="CW29" s="653"/>
      <c r="CX29" s="653"/>
      <c r="CY29" s="654"/>
      <c r="CZ29" s="628">
        <v>12.4</v>
      </c>
      <c r="DA29" s="655"/>
      <c r="DB29" s="655"/>
      <c r="DC29" s="658"/>
      <c r="DD29" s="632">
        <v>1082411</v>
      </c>
      <c r="DE29" s="653"/>
      <c r="DF29" s="653"/>
      <c r="DG29" s="653"/>
      <c r="DH29" s="653"/>
      <c r="DI29" s="653"/>
      <c r="DJ29" s="653"/>
      <c r="DK29" s="654"/>
      <c r="DL29" s="632">
        <v>1082411</v>
      </c>
      <c r="DM29" s="653"/>
      <c r="DN29" s="653"/>
      <c r="DO29" s="653"/>
      <c r="DP29" s="653"/>
      <c r="DQ29" s="653"/>
      <c r="DR29" s="653"/>
      <c r="DS29" s="653"/>
      <c r="DT29" s="653"/>
      <c r="DU29" s="653"/>
      <c r="DV29" s="654"/>
      <c r="DW29" s="628">
        <v>21</v>
      </c>
      <c r="DX29" s="655"/>
      <c r="DY29" s="655"/>
      <c r="DZ29" s="655"/>
      <c r="EA29" s="655"/>
      <c r="EB29" s="655"/>
      <c r="EC29" s="656"/>
    </row>
    <row r="30" spans="2:133" ht="11.25" customHeight="1" x14ac:dyDescent="0.2">
      <c r="B30" s="620" t="s">
        <v>294</v>
      </c>
      <c r="C30" s="621"/>
      <c r="D30" s="621"/>
      <c r="E30" s="621"/>
      <c r="F30" s="621"/>
      <c r="G30" s="621"/>
      <c r="H30" s="621"/>
      <c r="I30" s="621"/>
      <c r="J30" s="621"/>
      <c r="K30" s="621"/>
      <c r="L30" s="621"/>
      <c r="M30" s="621"/>
      <c r="N30" s="621"/>
      <c r="O30" s="621"/>
      <c r="P30" s="621"/>
      <c r="Q30" s="622"/>
      <c r="R30" s="623">
        <v>1197443</v>
      </c>
      <c r="S30" s="624"/>
      <c r="T30" s="624"/>
      <c r="U30" s="624"/>
      <c r="V30" s="624"/>
      <c r="W30" s="624"/>
      <c r="X30" s="624"/>
      <c r="Y30" s="625"/>
      <c r="Z30" s="626">
        <v>12.2</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1044231</v>
      </c>
      <c r="CS30" s="624"/>
      <c r="CT30" s="624"/>
      <c r="CU30" s="624"/>
      <c r="CV30" s="624"/>
      <c r="CW30" s="624"/>
      <c r="CX30" s="624"/>
      <c r="CY30" s="625"/>
      <c r="CZ30" s="628">
        <v>11.9</v>
      </c>
      <c r="DA30" s="655"/>
      <c r="DB30" s="655"/>
      <c r="DC30" s="658"/>
      <c r="DD30" s="632">
        <v>1042170</v>
      </c>
      <c r="DE30" s="624"/>
      <c r="DF30" s="624"/>
      <c r="DG30" s="624"/>
      <c r="DH30" s="624"/>
      <c r="DI30" s="624"/>
      <c r="DJ30" s="624"/>
      <c r="DK30" s="625"/>
      <c r="DL30" s="632">
        <v>1042170</v>
      </c>
      <c r="DM30" s="624"/>
      <c r="DN30" s="624"/>
      <c r="DO30" s="624"/>
      <c r="DP30" s="624"/>
      <c r="DQ30" s="624"/>
      <c r="DR30" s="624"/>
      <c r="DS30" s="624"/>
      <c r="DT30" s="624"/>
      <c r="DU30" s="624"/>
      <c r="DV30" s="625"/>
      <c r="DW30" s="628">
        <v>20.2</v>
      </c>
      <c r="DX30" s="655"/>
      <c r="DY30" s="655"/>
      <c r="DZ30" s="655"/>
      <c r="EA30" s="655"/>
      <c r="EB30" s="655"/>
      <c r="EC30" s="656"/>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99.4</v>
      </c>
      <c r="BH31" s="667"/>
      <c r="BI31" s="667"/>
      <c r="BJ31" s="667"/>
      <c r="BK31" s="667"/>
      <c r="BL31" s="667"/>
      <c r="BM31" s="618">
        <v>98.5</v>
      </c>
      <c r="BN31" s="667"/>
      <c r="BO31" s="667"/>
      <c r="BP31" s="667"/>
      <c r="BQ31" s="668"/>
      <c r="BR31" s="670">
        <v>99.3</v>
      </c>
      <c r="BS31" s="667"/>
      <c r="BT31" s="667"/>
      <c r="BU31" s="667"/>
      <c r="BV31" s="667"/>
      <c r="BW31" s="667"/>
      <c r="BX31" s="618">
        <v>98.7</v>
      </c>
      <c r="BY31" s="667"/>
      <c r="BZ31" s="667"/>
      <c r="CA31" s="667"/>
      <c r="CB31" s="668"/>
      <c r="CD31" s="663"/>
      <c r="CE31" s="664"/>
      <c r="CF31" s="620" t="s">
        <v>301</v>
      </c>
      <c r="CG31" s="621"/>
      <c r="CH31" s="621"/>
      <c r="CI31" s="621"/>
      <c r="CJ31" s="621"/>
      <c r="CK31" s="621"/>
      <c r="CL31" s="621"/>
      <c r="CM31" s="621"/>
      <c r="CN31" s="621"/>
      <c r="CO31" s="621"/>
      <c r="CP31" s="621"/>
      <c r="CQ31" s="622"/>
      <c r="CR31" s="623">
        <v>40695</v>
      </c>
      <c r="CS31" s="653"/>
      <c r="CT31" s="653"/>
      <c r="CU31" s="653"/>
      <c r="CV31" s="653"/>
      <c r="CW31" s="653"/>
      <c r="CX31" s="653"/>
      <c r="CY31" s="654"/>
      <c r="CZ31" s="628">
        <v>0.5</v>
      </c>
      <c r="DA31" s="655"/>
      <c r="DB31" s="655"/>
      <c r="DC31" s="658"/>
      <c r="DD31" s="632">
        <v>40241</v>
      </c>
      <c r="DE31" s="653"/>
      <c r="DF31" s="653"/>
      <c r="DG31" s="653"/>
      <c r="DH31" s="653"/>
      <c r="DI31" s="653"/>
      <c r="DJ31" s="653"/>
      <c r="DK31" s="654"/>
      <c r="DL31" s="632">
        <v>40241</v>
      </c>
      <c r="DM31" s="653"/>
      <c r="DN31" s="653"/>
      <c r="DO31" s="653"/>
      <c r="DP31" s="653"/>
      <c r="DQ31" s="653"/>
      <c r="DR31" s="653"/>
      <c r="DS31" s="653"/>
      <c r="DT31" s="653"/>
      <c r="DU31" s="653"/>
      <c r="DV31" s="654"/>
      <c r="DW31" s="628">
        <v>0.8</v>
      </c>
      <c r="DX31" s="655"/>
      <c r="DY31" s="655"/>
      <c r="DZ31" s="655"/>
      <c r="EA31" s="655"/>
      <c r="EB31" s="655"/>
      <c r="EC31" s="656"/>
    </row>
    <row r="32" spans="2:133" ht="11.25" customHeight="1" x14ac:dyDescent="0.2">
      <c r="B32" s="620" t="s">
        <v>302</v>
      </c>
      <c r="C32" s="621"/>
      <c r="D32" s="621"/>
      <c r="E32" s="621"/>
      <c r="F32" s="621"/>
      <c r="G32" s="621"/>
      <c r="H32" s="621"/>
      <c r="I32" s="621"/>
      <c r="J32" s="621"/>
      <c r="K32" s="621"/>
      <c r="L32" s="621"/>
      <c r="M32" s="621"/>
      <c r="N32" s="621"/>
      <c r="O32" s="621"/>
      <c r="P32" s="621"/>
      <c r="Q32" s="622"/>
      <c r="R32" s="623">
        <v>684845</v>
      </c>
      <c r="S32" s="624"/>
      <c r="T32" s="624"/>
      <c r="U32" s="624"/>
      <c r="V32" s="624"/>
      <c r="W32" s="624"/>
      <c r="X32" s="624"/>
      <c r="Y32" s="625"/>
      <c r="Z32" s="626">
        <v>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99.3</v>
      </c>
      <c r="BH32" s="653"/>
      <c r="BI32" s="653"/>
      <c r="BJ32" s="653"/>
      <c r="BK32" s="653"/>
      <c r="BL32" s="653"/>
      <c r="BM32" s="629">
        <v>98.2</v>
      </c>
      <c r="BN32" s="653"/>
      <c r="BO32" s="653"/>
      <c r="BP32" s="653"/>
      <c r="BQ32" s="669"/>
      <c r="BR32" s="680">
        <v>99.1</v>
      </c>
      <c r="BS32" s="653"/>
      <c r="BT32" s="653"/>
      <c r="BU32" s="653"/>
      <c r="BV32" s="653"/>
      <c r="BW32" s="653"/>
      <c r="BX32" s="629">
        <v>98.6</v>
      </c>
      <c r="BY32" s="653"/>
      <c r="BZ32" s="653"/>
      <c r="CA32" s="653"/>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2">
      <c r="B33" s="620" t="s">
        <v>306</v>
      </c>
      <c r="C33" s="621"/>
      <c r="D33" s="621"/>
      <c r="E33" s="621"/>
      <c r="F33" s="621"/>
      <c r="G33" s="621"/>
      <c r="H33" s="621"/>
      <c r="I33" s="621"/>
      <c r="J33" s="621"/>
      <c r="K33" s="621"/>
      <c r="L33" s="621"/>
      <c r="M33" s="621"/>
      <c r="N33" s="621"/>
      <c r="O33" s="621"/>
      <c r="P33" s="621"/>
      <c r="Q33" s="622"/>
      <c r="R33" s="623">
        <v>8793</v>
      </c>
      <c r="S33" s="624"/>
      <c r="T33" s="624"/>
      <c r="U33" s="624"/>
      <c r="V33" s="624"/>
      <c r="W33" s="624"/>
      <c r="X33" s="624"/>
      <c r="Y33" s="625"/>
      <c r="Z33" s="626">
        <v>0.1</v>
      </c>
      <c r="AA33" s="626"/>
      <c r="AB33" s="626"/>
      <c r="AC33" s="626"/>
      <c r="AD33" s="627">
        <v>3222</v>
      </c>
      <c r="AE33" s="627"/>
      <c r="AF33" s="627"/>
      <c r="AG33" s="627"/>
      <c r="AH33" s="627"/>
      <c r="AI33" s="627"/>
      <c r="AJ33" s="627"/>
      <c r="AK33" s="627"/>
      <c r="AL33" s="628">
        <v>0.1</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99.4</v>
      </c>
      <c r="BH33" s="682"/>
      <c r="BI33" s="682"/>
      <c r="BJ33" s="682"/>
      <c r="BK33" s="682"/>
      <c r="BL33" s="682"/>
      <c r="BM33" s="683">
        <v>98.6</v>
      </c>
      <c r="BN33" s="682"/>
      <c r="BO33" s="682"/>
      <c r="BP33" s="682"/>
      <c r="BQ33" s="684"/>
      <c r="BR33" s="681">
        <v>99.5</v>
      </c>
      <c r="BS33" s="682"/>
      <c r="BT33" s="682"/>
      <c r="BU33" s="682"/>
      <c r="BV33" s="682"/>
      <c r="BW33" s="682"/>
      <c r="BX33" s="683">
        <v>98.7</v>
      </c>
      <c r="BY33" s="682"/>
      <c r="BZ33" s="682"/>
      <c r="CA33" s="682"/>
      <c r="CB33" s="684"/>
      <c r="CD33" s="620" t="s">
        <v>308</v>
      </c>
      <c r="CE33" s="621"/>
      <c r="CF33" s="621"/>
      <c r="CG33" s="621"/>
      <c r="CH33" s="621"/>
      <c r="CI33" s="621"/>
      <c r="CJ33" s="621"/>
      <c r="CK33" s="621"/>
      <c r="CL33" s="621"/>
      <c r="CM33" s="621"/>
      <c r="CN33" s="621"/>
      <c r="CO33" s="621"/>
      <c r="CP33" s="621"/>
      <c r="CQ33" s="622"/>
      <c r="CR33" s="623">
        <v>4004709</v>
      </c>
      <c r="CS33" s="653"/>
      <c r="CT33" s="653"/>
      <c r="CU33" s="653"/>
      <c r="CV33" s="653"/>
      <c r="CW33" s="653"/>
      <c r="CX33" s="653"/>
      <c r="CY33" s="654"/>
      <c r="CZ33" s="628">
        <v>45.8</v>
      </c>
      <c r="DA33" s="655"/>
      <c r="DB33" s="655"/>
      <c r="DC33" s="658"/>
      <c r="DD33" s="632">
        <v>2927358</v>
      </c>
      <c r="DE33" s="653"/>
      <c r="DF33" s="653"/>
      <c r="DG33" s="653"/>
      <c r="DH33" s="653"/>
      <c r="DI33" s="653"/>
      <c r="DJ33" s="653"/>
      <c r="DK33" s="654"/>
      <c r="DL33" s="632">
        <v>2263990</v>
      </c>
      <c r="DM33" s="653"/>
      <c r="DN33" s="653"/>
      <c r="DO33" s="653"/>
      <c r="DP33" s="653"/>
      <c r="DQ33" s="653"/>
      <c r="DR33" s="653"/>
      <c r="DS33" s="653"/>
      <c r="DT33" s="653"/>
      <c r="DU33" s="653"/>
      <c r="DV33" s="654"/>
      <c r="DW33" s="628">
        <v>43.9</v>
      </c>
      <c r="DX33" s="655"/>
      <c r="DY33" s="655"/>
      <c r="DZ33" s="655"/>
      <c r="EA33" s="655"/>
      <c r="EB33" s="655"/>
      <c r="EC33" s="656"/>
    </row>
    <row r="34" spans="2:133" ht="11.25" customHeight="1" x14ac:dyDescent="0.2">
      <c r="B34" s="620" t="s">
        <v>309</v>
      </c>
      <c r="C34" s="621"/>
      <c r="D34" s="621"/>
      <c r="E34" s="621"/>
      <c r="F34" s="621"/>
      <c r="G34" s="621"/>
      <c r="H34" s="621"/>
      <c r="I34" s="621"/>
      <c r="J34" s="621"/>
      <c r="K34" s="621"/>
      <c r="L34" s="621"/>
      <c r="M34" s="621"/>
      <c r="N34" s="621"/>
      <c r="O34" s="621"/>
      <c r="P34" s="621"/>
      <c r="Q34" s="622"/>
      <c r="R34" s="623">
        <v>189889</v>
      </c>
      <c r="S34" s="624"/>
      <c r="T34" s="624"/>
      <c r="U34" s="624"/>
      <c r="V34" s="624"/>
      <c r="W34" s="624"/>
      <c r="X34" s="624"/>
      <c r="Y34" s="625"/>
      <c r="Z34" s="626">
        <v>1.9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1370132</v>
      </c>
      <c r="CS34" s="624"/>
      <c r="CT34" s="624"/>
      <c r="CU34" s="624"/>
      <c r="CV34" s="624"/>
      <c r="CW34" s="624"/>
      <c r="CX34" s="624"/>
      <c r="CY34" s="625"/>
      <c r="CZ34" s="628">
        <v>15.7</v>
      </c>
      <c r="DA34" s="655"/>
      <c r="DB34" s="655"/>
      <c r="DC34" s="658"/>
      <c r="DD34" s="632">
        <v>1012390</v>
      </c>
      <c r="DE34" s="624"/>
      <c r="DF34" s="624"/>
      <c r="DG34" s="624"/>
      <c r="DH34" s="624"/>
      <c r="DI34" s="624"/>
      <c r="DJ34" s="624"/>
      <c r="DK34" s="625"/>
      <c r="DL34" s="632">
        <v>865733</v>
      </c>
      <c r="DM34" s="624"/>
      <c r="DN34" s="624"/>
      <c r="DO34" s="624"/>
      <c r="DP34" s="624"/>
      <c r="DQ34" s="624"/>
      <c r="DR34" s="624"/>
      <c r="DS34" s="624"/>
      <c r="DT34" s="624"/>
      <c r="DU34" s="624"/>
      <c r="DV34" s="625"/>
      <c r="DW34" s="628">
        <v>16.8</v>
      </c>
      <c r="DX34" s="655"/>
      <c r="DY34" s="655"/>
      <c r="DZ34" s="655"/>
      <c r="EA34" s="655"/>
      <c r="EB34" s="655"/>
      <c r="EC34" s="656"/>
    </row>
    <row r="35" spans="2:133" ht="11.25" customHeight="1" x14ac:dyDescent="0.2">
      <c r="B35" s="620" t="s">
        <v>311</v>
      </c>
      <c r="C35" s="621"/>
      <c r="D35" s="621"/>
      <c r="E35" s="621"/>
      <c r="F35" s="621"/>
      <c r="G35" s="621"/>
      <c r="H35" s="621"/>
      <c r="I35" s="621"/>
      <c r="J35" s="621"/>
      <c r="K35" s="621"/>
      <c r="L35" s="621"/>
      <c r="M35" s="621"/>
      <c r="N35" s="621"/>
      <c r="O35" s="621"/>
      <c r="P35" s="621"/>
      <c r="Q35" s="622"/>
      <c r="R35" s="623">
        <v>93777</v>
      </c>
      <c r="S35" s="624"/>
      <c r="T35" s="624"/>
      <c r="U35" s="624"/>
      <c r="V35" s="624"/>
      <c r="W35" s="624"/>
      <c r="X35" s="624"/>
      <c r="Y35" s="625"/>
      <c r="Z35" s="626">
        <v>1</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45224</v>
      </c>
      <c r="CS35" s="653"/>
      <c r="CT35" s="653"/>
      <c r="CU35" s="653"/>
      <c r="CV35" s="653"/>
      <c r="CW35" s="653"/>
      <c r="CX35" s="653"/>
      <c r="CY35" s="654"/>
      <c r="CZ35" s="628">
        <v>0.5</v>
      </c>
      <c r="DA35" s="655"/>
      <c r="DB35" s="655"/>
      <c r="DC35" s="658"/>
      <c r="DD35" s="632">
        <v>38136</v>
      </c>
      <c r="DE35" s="653"/>
      <c r="DF35" s="653"/>
      <c r="DG35" s="653"/>
      <c r="DH35" s="653"/>
      <c r="DI35" s="653"/>
      <c r="DJ35" s="653"/>
      <c r="DK35" s="654"/>
      <c r="DL35" s="632">
        <v>38015</v>
      </c>
      <c r="DM35" s="653"/>
      <c r="DN35" s="653"/>
      <c r="DO35" s="653"/>
      <c r="DP35" s="653"/>
      <c r="DQ35" s="653"/>
      <c r="DR35" s="653"/>
      <c r="DS35" s="653"/>
      <c r="DT35" s="653"/>
      <c r="DU35" s="653"/>
      <c r="DV35" s="654"/>
      <c r="DW35" s="628">
        <v>0.7</v>
      </c>
      <c r="DX35" s="655"/>
      <c r="DY35" s="655"/>
      <c r="DZ35" s="655"/>
      <c r="EA35" s="655"/>
      <c r="EB35" s="655"/>
      <c r="EC35" s="656"/>
    </row>
    <row r="36" spans="2:133" ht="11.25" customHeight="1" x14ac:dyDescent="0.2">
      <c r="B36" s="620" t="s">
        <v>315</v>
      </c>
      <c r="C36" s="621"/>
      <c r="D36" s="621"/>
      <c r="E36" s="621"/>
      <c r="F36" s="621"/>
      <c r="G36" s="621"/>
      <c r="H36" s="621"/>
      <c r="I36" s="621"/>
      <c r="J36" s="621"/>
      <c r="K36" s="621"/>
      <c r="L36" s="621"/>
      <c r="M36" s="621"/>
      <c r="N36" s="621"/>
      <c r="O36" s="621"/>
      <c r="P36" s="621"/>
      <c r="Q36" s="622"/>
      <c r="R36" s="623">
        <v>1064366</v>
      </c>
      <c r="S36" s="624"/>
      <c r="T36" s="624"/>
      <c r="U36" s="624"/>
      <c r="V36" s="624"/>
      <c r="W36" s="624"/>
      <c r="X36" s="624"/>
      <c r="Y36" s="625"/>
      <c r="Z36" s="626">
        <v>10.9</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1170262</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64110</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1546080</v>
      </c>
      <c r="CS36" s="624"/>
      <c r="CT36" s="624"/>
      <c r="CU36" s="624"/>
      <c r="CV36" s="624"/>
      <c r="CW36" s="624"/>
      <c r="CX36" s="624"/>
      <c r="CY36" s="625"/>
      <c r="CZ36" s="628">
        <v>17.7</v>
      </c>
      <c r="DA36" s="655"/>
      <c r="DB36" s="655"/>
      <c r="DC36" s="658"/>
      <c r="DD36" s="632">
        <v>1049029</v>
      </c>
      <c r="DE36" s="624"/>
      <c r="DF36" s="624"/>
      <c r="DG36" s="624"/>
      <c r="DH36" s="624"/>
      <c r="DI36" s="624"/>
      <c r="DJ36" s="624"/>
      <c r="DK36" s="625"/>
      <c r="DL36" s="632">
        <v>860648</v>
      </c>
      <c r="DM36" s="624"/>
      <c r="DN36" s="624"/>
      <c r="DO36" s="624"/>
      <c r="DP36" s="624"/>
      <c r="DQ36" s="624"/>
      <c r="DR36" s="624"/>
      <c r="DS36" s="624"/>
      <c r="DT36" s="624"/>
      <c r="DU36" s="624"/>
      <c r="DV36" s="625"/>
      <c r="DW36" s="628">
        <v>16.7</v>
      </c>
      <c r="DX36" s="655"/>
      <c r="DY36" s="655"/>
      <c r="DZ36" s="655"/>
      <c r="EA36" s="655"/>
      <c r="EB36" s="655"/>
      <c r="EC36" s="656"/>
    </row>
    <row r="37" spans="2:133" ht="11.25" customHeight="1" x14ac:dyDescent="0.2">
      <c r="B37" s="620" t="s">
        <v>319</v>
      </c>
      <c r="C37" s="621"/>
      <c r="D37" s="621"/>
      <c r="E37" s="621"/>
      <c r="F37" s="621"/>
      <c r="G37" s="621"/>
      <c r="H37" s="621"/>
      <c r="I37" s="621"/>
      <c r="J37" s="621"/>
      <c r="K37" s="621"/>
      <c r="L37" s="621"/>
      <c r="M37" s="621"/>
      <c r="N37" s="621"/>
      <c r="O37" s="621"/>
      <c r="P37" s="621"/>
      <c r="Q37" s="622"/>
      <c r="R37" s="623">
        <v>204665</v>
      </c>
      <c r="S37" s="624"/>
      <c r="T37" s="624"/>
      <c r="U37" s="624"/>
      <c r="V37" s="624"/>
      <c r="W37" s="624"/>
      <c r="X37" s="624"/>
      <c r="Y37" s="625"/>
      <c r="Z37" s="626">
        <v>2.1</v>
      </c>
      <c r="AA37" s="626"/>
      <c r="AB37" s="626"/>
      <c r="AC37" s="626"/>
      <c r="AD37" s="627">
        <v>3018</v>
      </c>
      <c r="AE37" s="627"/>
      <c r="AF37" s="627"/>
      <c r="AG37" s="627"/>
      <c r="AH37" s="627"/>
      <c r="AI37" s="627"/>
      <c r="AJ37" s="627"/>
      <c r="AK37" s="627"/>
      <c r="AL37" s="628">
        <v>0.1</v>
      </c>
      <c r="AM37" s="629"/>
      <c r="AN37" s="629"/>
      <c r="AO37" s="630"/>
      <c r="AQ37" s="689" t="s">
        <v>320</v>
      </c>
      <c r="AR37" s="690"/>
      <c r="AS37" s="690"/>
      <c r="AT37" s="690"/>
      <c r="AU37" s="690"/>
      <c r="AV37" s="690"/>
      <c r="AW37" s="690"/>
      <c r="AX37" s="690"/>
      <c r="AY37" s="691"/>
      <c r="AZ37" s="623">
        <v>518099</v>
      </c>
      <c r="BA37" s="624"/>
      <c r="BB37" s="624"/>
      <c r="BC37" s="624"/>
      <c r="BD37" s="653"/>
      <c r="BE37" s="653"/>
      <c r="BF37" s="669"/>
      <c r="BG37" s="620" t="s">
        <v>321</v>
      </c>
      <c r="BH37" s="621"/>
      <c r="BI37" s="621"/>
      <c r="BJ37" s="621"/>
      <c r="BK37" s="621"/>
      <c r="BL37" s="621"/>
      <c r="BM37" s="621"/>
      <c r="BN37" s="621"/>
      <c r="BO37" s="621"/>
      <c r="BP37" s="621"/>
      <c r="BQ37" s="621"/>
      <c r="BR37" s="621"/>
      <c r="BS37" s="621"/>
      <c r="BT37" s="621"/>
      <c r="BU37" s="622"/>
      <c r="BV37" s="623">
        <v>60896</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259635</v>
      </c>
      <c r="CS37" s="653"/>
      <c r="CT37" s="653"/>
      <c r="CU37" s="653"/>
      <c r="CV37" s="653"/>
      <c r="CW37" s="653"/>
      <c r="CX37" s="653"/>
      <c r="CY37" s="654"/>
      <c r="CZ37" s="628">
        <v>3</v>
      </c>
      <c r="DA37" s="655"/>
      <c r="DB37" s="655"/>
      <c r="DC37" s="658"/>
      <c r="DD37" s="632">
        <v>258304</v>
      </c>
      <c r="DE37" s="653"/>
      <c r="DF37" s="653"/>
      <c r="DG37" s="653"/>
      <c r="DH37" s="653"/>
      <c r="DI37" s="653"/>
      <c r="DJ37" s="653"/>
      <c r="DK37" s="654"/>
      <c r="DL37" s="632">
        <v>232496</v>
      </c>
      <c r="DM37" s="653"/>
      <c r="DN37" s="653"/>
      <c r="DO37" s="653"/>
      <c r="DP37" s="653"/>
      <c r="DQ37" s="653"/>
      <c r="DR37" s="653"/>
      <c r="DS37" s="653"/>
      <c r="DT37" s="653"/>
      <c r="DU37" s="653"/>
      <c r="DV37" s="654"/>
      <c r="DW37" s="628">
        <v>4.5</v>
      </c>
      <c r="DX37" s="655"/>
      <c r="DY37" s="655"/>
      <c r="DZ37" s="655"/>
      <c r="EA37" s="655"/>
      <c r="EB37" s="655"/>
      <c r="EC37" s="656"/>
    </row>
    <row r="38" spans="2:133" ht="11.25" customHeight="1" x14ac:dyDescent="0.2">
      <c r="B38" s="620" t="s">
        <v>323</v>
      </c>
      <c r="C38" s="621"/>
      <c r="D38" s="621"/>
      <c r="E38" s="621"/>
      <c r="F38" s="621"/>
      <c r="G38" s="621"/>
      <c r="H38" s="621"/>
      <c r="I38" s="621"/>
      <c r="J38" s="621"/>
      <c r="K38" s="621"/>
      <c r="L38" s="621"/>
      <c r="M38" s="621"/>
      <c r="N38" s="621"/>
      <c r="O38" s="621"/>
      <c r="P38" s="621"/>
      <c r="Q38" s="622"/>
      <c r="R38" s="623">
        <v>572937</v>
      </c>
      <c r="S38" s="624"/>
      <c r="T38" s="624"/>
      <c r="U38" s="624"/>
      <c r="V38" s="624"/>
      <c r="W38" s="624"/>
      <c r="X38" s="624"/>
      <c r="Y38" s="625"/>
      <c r="Z38" s="626">
        <v>5.9</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v>65740</v>
      </c>
      <c r="BA38" s="624"/>
      <c r="BB38" s="624"/>
      <c r="BC38" s="624"/>
      <c r="BD38" s="653"/>
      <c r="BE38" s="653"/>
      <c r="BF38" s="669"/>
      <c r="BG38" s="620" t="s">
        <v>325</v>
      </c>
      <c r="BH38" s="621"/>
      <c r="BI38" s="621"/>
      <c r="BJ38" s="621"/>
      <c r="BK38" s="621"/>
      <c r="BL38" s="621"/>
      <c r="BM38" s="621"/>
      <c r="BN38" s="621"/>
      <c r="BO38" s="621"/>
      <c r="BP38" s="621"/>
      <c r="BQ38" s="621"/>
      <c r="BR38" s="621"/>
      <c r="BS38" s="621"/>
      <c r="BT38" s="621"/>
      <c r="BU38" s="622"/>
      <c r="BV38" s="623">
        <v>2082</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561325</v>
      </c>
      <c r="CS38" s="624"/>
      <c r="CT38" s="624"/>
      <c r="CU38" s="624"/>
      <c r="CV38" s="624"/>
      <c r="CW38" s="624"/>
      <c r="CX38" s="624"/>
      <c r="CY38" s="625"/>
      <c r="CZ38" s="628">
        <v>6.4</v>
      </c>
      <c r="DA38" s="655"/>
      <c r="DB38" s="655"/>
      <c r="DC38" s="658"/>
      <c r="DD38" s="632">
        <v>448281</v>
      </c>
      <c r="DE38" s="624"/>
      <c r="DF38" s="624"/>
      <c r="DG38" s="624"/>
      <c r="DH38" s="624"/>
      <c r="DI38" s="624"/>
      <c r="DJ38" s="624"/>
      <c r="DK38" s="625"/>
      <c r="DL38" s="632">
        <v>448281</v>
      </c>
      <c r="DM38" s="624"/>
      <c r="DN38" s="624"/>
      <c r="DO38" s="624"/>
      <c r="DP38" s="624"/>
      <c r="DQ38" s="624"/>
      <c r="DR38" s="624"/>
      <c r="DS38" s="624"/>
      <c r="DT38" s="624"/>
      <c r="DU38" s="624"/>
      <c r="DV38" s="625"/>
      <c r="DW38" s="628">
        <v>8.6999999999999993</v>
      </c>
      <c r="DX38" s="655"/>
      <c r="DY38" s="655"/>
      <c r="DZ38" s="655"/>
      <c r="EA38" s="655"/>
      <c r="EB38" s="655"/>
      <c r="EC38" s="656"/>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v>25098</v>
      </c>
      <c r="BA39" s="624"/>
      <c r="BB39" s="624"/>
      <c r="BC39" s="624"/>
      <c r="BD39" s="653"/>
      <c r="BE39" s="653"/>
      <c r="BF39" s="669"/>
      <c r="BG39" s="620" t="s">
        <v>329</v>
      </c>
      <c r="BH39" s="621"/>
      <c r="BI39" s="621"/>
      <c r="BJ39" s="621"/>
      <c r="BK39" s="621"/>
      <c r="BL39" s="621"/>
      <c r="BM39" s="621"/>
      <c r="BN39" s="621"/>
      <c r="BO39" s="621"/>
      <c r="BP39" s="621"/>
      <c r="BQ39" s="621"/>
      <c r="BR39" s="621"/>
      <c r="BS39" s="621"/>
      <c r="BT39" s="621"/>
      <c r="BU39" s="622"/>
      <c r="BV39" s="623">
        <v>3998</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322426</v>
      </c>
      <c r="CS39" s="653"/>
      <c r="CT39" s="653"/>
      <c r="CU39" s="653"/>
      <c r="CV39" s="653"/>
      <c r="CW39" s="653"/>
      <c r="CX39" s="653"/>
      <c r="CY39" s="654"/>
      <c r="CZ39" s="628">
        <v>3.7</v>
      </c>
      <c r="DA39" s="655"/>
      <c r="DB39" s="655"/>
      <c r="DC39" s="658"/>
      <c r="DD39" s="632">
        <v>220000</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2">
      <c r="B40" s="620" t="s">
        <v>331</v>
      </c>
      <c r="C40" s="621"/>
      <c r="D40" s="621"/>
      <c r="E40" s="621"/>
      <c r="F40" s="621"/>
      <c r="G40" s="621"/>
      <c r="H40" s="621"/>
      <c r="I40" s="621"/>
      <c r="J40" s="621"/>
      <c r="K40" s="621"/>
      <c r="L40" s="621"/>
      <c r="M40" s="621"/>
      <c r="N40" s="621"/>
      <c r="O40" s="621"/>
      <c r="P40" s="621"/>
      <c r="Q40" s="622"/>
      <c r="R40" s="623">
        <v>24637</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v>49</v>
      </c>
      <c r="BA40" s="624"/>
      <c r="BB40" s="624"/>
      <c r="BC40" s="624"/>
      <c r="BD40" s="653"/>
      <c r="BE40" s="653"/>
      <c r="BF40" s="669"/>
      <c r="BG40" s="673" t="s">
        <v>333</v>
      </c>
      <c r="BH40" s="674"/>
      <c r="BI40" s="674"/>
      <c r="BJ40" s="674"/>
      <c r="BK40" s="674"/>
      <c r="BL40" s="223"/>
      <c r="BM40" s="621" t="s">
        <v>334</v>
      </c>
      <c r="BN40" s="621"/>
      <c r="BO40" s="621"/>
      <c r="BP40" s="621"/>
      <c r="BQ40" s="621"/>
      <c r="BR40" s="621"/>
      <c r="BS40" s="621"/>
      <c r="BT40" s="621"/>
      <c r="BU40" s="622"/>
      <c r="BV40" s="623">
        <v>131</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159522</v>
      </c>
      <c r="CS40" s="624"/>
      <c r="CT40" s="624"/>
      <c r="CU40" s="624"/>
      <c r="CV40" s="624"/>
      <c r="CW40" s="624"/>
      <c r="CX40" s="624"/>
      <c r="CY40" s="625"/>
      <c r="CZ40" s="628">
        <v>1.8</v>
      </c>
      <c r="DA40" s="655"/>
      <c r="DB40" s="655"/>
      <c r="DC40" s="658"/>
      <c r="DD40" s="632">
        <v>159522</v>
      </c>
      <c r="DE40" s="624"/>
      <c r="DF40" s="624"/>
      <c r="DG40" s="624"/>
      <c r="DH40" s="624"/>
      <c r="DI40" s="624"/>
      <c r="DJ40" s="624"/>
      <c r="DK40" s="625"/>
      <c r="DL40" s="632">
        <v>51313</v>
      </c>
      <c r="DM40" s="624"/>
      <c r="DN40" s="624"/>
      <c r="DO40" s="624"/>
      <c r="DP40" s="624"/>
      <c r="DQ40" s="624"/>
      <c r="DR40" s="624"/>
      <c r="DS40" s="624"/>
      <c r="DT40" s="624"/>
      <c r="DU40" s="624"/>
      <c r="DV40" s="625"/>
      <c r="DW40" s="628">
        <v>1</v>
      </c>
      <c r="DX40" s="655"/>
      <c r="DY40" s="655"/>
      <c r="DZ40" s="655"/>
      <c r="EA40" s="655"/>
      <c r="EB40" s="655"/>
      <c r="EC40" s="656"/>
    </row>
    <row r="41" spans="2:133" ht="11.25" customHeight="1" x14ac:dyDescent="0.2">
      <c r="B41" s="644" t="s">
        <v>336</v>
      </c>
      <c r="C41" s="645"/>
      <c r="D41" s="645"/>
      <c r="E41" s="645"/>
      <c r="F41" s="645"/>
      <c r="G41" s="645"/>
      <c r="H41" s="645"/>
      <c r="I41" s="645"/>
      <c r="J41" s="645"/>
      <c r="K41" s="645"/>
      <c r="L41" s="645"/>
      <c r="M41" s="645"/>
      <c r="N41" s="645"/>
      <c r="O41" s="645"/>
      <c r="P41" s="645"/>
      <c r="Q41" s="646"/>
      <c r="R41" s="698">
        <v>9782382</v>
      </c>
      <c r="S41" s="699"/>
      <c r="T41" s="699"/>
      <c r="U41" s="699"/>
      <c r="V41" s="699"/>
      <c r="W41" s="699"/>
      <c r="X41" s="699"/>
      <c r="Y41" s="700"/>
      <c r="Z41" s="701">
        <v>100</v>
      </c>
      <c r="AA41" s="701"/>
      <c r="AB41" s="701"/>
      <c r="AC41" s="701"/>
      <c r="AD41" s="702">
        <v>5129555</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122768</v>
      </c>
      <c r="BA41" s="624"/>
      <c r="BB41" s="624"/>
      <c r="BC41" s="624"/>
      <c r="BD41" s="653"/>
      <c r="BE41" s="653"/>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340</v>
      </c>
      <c r="AR42" s="706"/>
      <c r="AS42" s="706"/>
      <c r="AT42" s="706"/>
      <c r="AU42" s="706"/>
      <c r="AV42" s="706"/>
      <c r="AW42" s="706"/>
      <c r="AX42" s="706"/>
      <c r="AY42" s="707"/>
      <c r="AZ42" s="698">
        <v>438508</v>
      </c>
      <c r="BA42" s="699"/>
      <c r="BB42" s="699"/>
      <c r="BC42" s="699"/>
      <c r="BD42" s="682"/>
      <c r="BE42" s="682"/>
      <c r="BF42" s="684"/>
      <c r="BG42" s="675"/>
      <c r="BH42" s="676"/>
      <c r="BI42" s="676"/>
      <c r="BJ42" s="676"/>
      <c r="BK42" s="676"/>
      <c r="BL42" s="224"/>
      <c r="BM42" s="645" t="s">
        <v>341</v>
      </c>
      <c r="BN42" s="645"/>
      <c r="BO42" s="645"/>
      <c r="BP42" s="645"/>
      <c r="BQ42" s="645"/>
      <c r="BR42" s="645"/>
      <c r="BS42" s="645"/>
      <c r="BT42" s="645"/>
      <c r="BU42" s="646"/>
      <c r="BV42" s="698">
        <v>273</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1478508</v>
      </c>
      <c r="CS42" s="653"/>
      <c r="CT42" s="653"/>
      <c r="CU42" s="653"/>
      <c r="CV42" s="653"/>
      <c r="CW42" s="653"/>
      <c r="CX42" s="653"/>
      <c r="CY42" s="654"/>
      <c r="CZ42" s="628">
        <v>16.899999999999999</v>
      </c>
      <c r="DA42" s="655"/>
      <c r="DB42" s="655"/>
      <c r="DC42" s="658"/>
      <c r="DD42" s="632">
        <v>317020</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14832</v>
      </c>
      <c r="CS43" s="653"/>
      <c r="CT43" s="653"/>
      <c r="CU43" s="653"/>
      <c r="CV43" s="653"/>
      <c r="CW43" s="653"/>
      <c r="CX43" s="653"/>
      <c r="CY43" s="654"/>
      <c r="CZ43" s="628">
        <v>0.2</v>
      </c>
      <c r="DA43" s="655"/>
      <c r="DB43" s="655"/>
      <c r="DC43" s="658"/>
      <c r="DD43" s="632">
        <v>14832</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1238983</v>
      </c>
      <c r="CS44" s="624"/>
      <c r="CT44" s="624"/>
      <c r="CU44" s="624"/>
      <c r="CV44" s="624"/>
      <c r="CW44" s="624"/>
      <c r="CX44" s="624"/>
      <c r="CY44" s="625"/>
      <c r="CZ44" s="628">
        <v>14.2</v>
      </c>
      <c r="DA44" s="629"/>
      <c r="DB44" s="629"/>
      <c r="DC44" s="635"/>
      <c r="DD44" s="632">
        <v>295351</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569031</v>
      </c>
      <c r="CS45" s="653"/>
      <c r="CT45" s="653"/>
      <c r="CU45" s="653"/>
      <c r="CV45" s="653"/>
      <c r="CW45" s="653"/>
      <c r="CX45" s="653"/>
      <c r="CY45" s="654"/>
      <c r="CZ45" s="628">
        <v>6.5</v>
      </c>
      <c r="DA45" s="655"/>
      <c r="DB45" s="655"/>
      <c r="DC45" s="658"/>
      <c r="DD45" s="632">
        <v>62315</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349</v>
      </c>
      <c r="CG46" s="621"/>
      <c r="CH46" s="621"/>
      <c r="CI46" s="621"/>
      <c r="CJ46" s="621"/>
      <c r="CK46" s="621"/>
      <c r="CL46" s="621"/>
      <c r="CM46" s="621"/>
      <c r="CN46" s="621"/>
      <c r="CO46" s="621"/>
      <c r="CP46" s="621"/>
      <c r="CQ46" s="622"/>
      <c r="CR46" s="623">
        <v>652555</v>
      </c>
      <c r="CS46" s="624"/>
      <c r="CT46" s="624"/>
      <c r="CU46" s="624"/>
      <c r="CV46" s="624"/>
      <c r="CW46" s="624"/>
      <c r="CX46" s="624"/>
      <c r="CY46" s="625"/>
      <c r="CZ46" s="628">
        <v>7.5</v>
      </c>
      <c r="DA46" s="629"/>
      <c r="DB46" s="629"/>
      <c r="DC46" s="635"/>
      <c r="DD46" s="632">
        <v>222472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350</v>
      </c>
      <c r="CG47" s="621"/>
      <c r="CH47" s="621"/>
      <c r="CI47" s="621"/>
      <c r="CJ47" s="621"/>
      <c r="CK47" s="621"/>
      <c r="CL47" s="621"/>
      <c r="CM47" s="621"/>
      <c r="CN47" s="621"/>
      <c r="CO47" s="621"/>
      <c r="CP47" s="621"/>
      <c r="CQ47" s="622"/>
      <c r="CR47" s="623">
        <v>239525</v>
      </c>
      <c r="CS47" s="653"/>
      <c r="CT47" s="653"/>
      <c r="CU47" s="653"/>
      <c r="CV47" s="653"/>
      <c r="CW47" s="653"/>
      <c r="CX47" s="653"/>
      <c r="CY47" s="654"/>
      <c r="CZ47" s="628">
        <v>2.7</v>
      </c>
      <c r="DA47" s="655"/>
      <c r="DB47" s="655"/>
      <c r="DC47" s="658"/>
      <c r="DD47" s="632">
        <v>21669</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1" x14ac:dyDescent="0.2">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352</v>
      </c>
      <c r="CE49" s="645"/>
      <c r="CF49" s="645"/>
      <c r="CG49" s="645"/>
      <c r="CH49" s="645"/>
      <c r="CI49" s="645"/>
      <c r="CJ49" s="645"/>
      <c r="CK49" s="645"/>
      <c r="CL49" s="645"/>
      <c r="CM49" s="645"/>
      <c r="CN49" s="645"/>
      <c r="CO49" s="645"/>
      <c r="CP49" s="645"/>
      <c r="CQ49" s="646"/>
      <c r="CR49" s="698">
        <v>8749623</v>
      </c>
      <c r="CS49" s="682"/>
      <c r="CT49" s="682"/>
      <c r="CU49" s="682"/>
      <c r="CV49" s="682"/>
      <c r="CW49" s="682"/>
      <c r="CX49" s="682"/>
      <c r="CY49" s="711"/>
      <c r="CZ49" s="703">
        <v>100</v>
      </c>
      <c r="DA49" s="712"/>
      <c r="DB49" s="712"/>
      <c r="DC49" s="713"/>
      <c r="DD49" s="714">
        <v>5847721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M85WxICh4zzdj/agi3OLoz6UUJx1Gi9s98++0QcOASgj6EfEGkYLwYkMqFX4GLrOV3jiIhmaxKipWncQxpCrg==" saltValue="aNZQ2T5gvbFp2b8CVz05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election activeCell="BV8" sqref="BV8:CC8"/>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9782</v>
      </c>
      <c r="R7" s="753"/>
      <c r="S7" s="753"/>
      <c r="T7" s="753"/>
      <c r="U7" s="753"/>
      <c r="V7" s="753">
        <v>8750</v>
      </c>
      <c r="W7" s="753"/>
      <c r="X7" s="753"/>
      <c r="Y7" s="753"/>
      <c r="Z7" s="753"/>
      <c r="AA7" s="753">
        <f>Q7-V7</f>
        <v>1032</v>
      </c>
      <c r="AB7" s="753"/>
      <c r="AC7" s="753"/>
      <c r="AD7" s="753"/>
      <c r="AE7" s="754"/>
      <c r="AF7" s="755">
        <v>907</v>
      </c>
      <c r="AG7" s="756"/>
      <c r="AH7" s="756"/>
      <c r="AI7" s="756"/>
      <c r="AJ7" s="757"/>
      <c r="AK7" s="758"/>
      <c r="AL7" s="759"/>
      <c r="AM7" s="759"/>
      <c r="AN7" s="759"/>
      <c r="AO7" s="759"/>
      <c r="AP7" s="759">
        <v>9958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907</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1856</v>
      </c>
      <c r="R28" s="823"/>
      <c r="S28" s="823"/>
      <c r="T28" s="823"/>
      <c r="U28" s="823"/>
      <c r="V28" s="823">
        <v>1791</v>
      </c>
      <c r="W28" s="823"/>
      <c r="X28" s="823"/>
      <c r="Y28" s="823"/>
      <c r="Z28" s="823"/>
      <c r="AA28" s="823">
        <f>Q28-V28</f>
        <v>65</v>
      </c>
      <c r="AB28" s="823"/>
      <c r="AC28" s="823"/>
      <c r="AD28" s="823"/>
      <c r="AE28" s="824"/>
      <c r="AF28" s="825">
        <v>65</v>
      </c>
      <c r="AG28" s="823"/>
      <c r="AH28" s="823"/>
      <c r="AI28" s="823"/>
      <c r="AJ28" s="826"/>
      <c r="AK28" s="827">
        <v>107</v>
      </c>
      <c r="AL28" s="828"/>
      <c r="AM28" s="828"/>
      <c r="AN28" s="828"/>
      <c r="AO28" s="828"/>
      <c r="AP28" s="828" t="s">
        <v>550</v>
      </c>
      <c r="AQ28" s="828"/>
      <c r="AR28" s="828"/>
      <c r="AS28" s="828"/>
      <c r="AT28" s="828"/>
      <c r="AU28" s="828" t="s">
        <v>550</v>
      </c>
      <c r="AV28" s="828"/>
      <c r="AW28" s="828"/>
      <c r="AX28" s="828"/>
      <c r="AY28" s="828"/>
      <c r="AZ28" s="829" t="s">
        <v>550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350</v>
      </c>
      <c r="R29" s="784"/>
      <c r="S29" s="784"/>
      <c r="T29" s="784"/>
      <c r="U29" s="784"/>
      <c r="V29" s="784">
        <v>348</v>
      </c>
      <c r="W29" s="784"/>
      <c r="X29" s="784"/>
      <c r="Y29" s="784"/>
      <c r="Z29" s="784"/>
      <c r="AA29" s="784">
        <v>2</v>
      </c>
      <c r="AB29" s="784"/>
      <c r="AC29" s="784"/>
      <c r="AD29" s="784"/>
      <c r="AE29" s="785"/>
      <c r="AF29" s="786">
        <v>2</v>
      </c>
      <c r="AG29" s="787"/>
      <c r="AH29" s="787"/>
      <c r="AI29" s="787"/>
      <c r="AJ29" s="788"/>
      <c r="AK29" s="834">
        <v>175</v>
      </c>
      <c r="AL29" s="830"/>
      <c r="AM29" s="830"/>
      <c r="AN29" s="830"/>
      <c r="AO29" s="830"/>
      <c r="AP29" s="830" t="s">
        <v>550</v>
      </c>
      <c r="AQ29" s="830"/>
      <c r="AR29" s="830"/>
      <c r="AS29" s="830"/>
      <c r="AT29" s="830"/>
      <c r="AU29" s="830" t="s">
        <v>550</v>
      </c>
      <c r="AV29" s="830"/>
      <c r="AW29" s="830"/>
      <c r="AX29" s="830"/>
      <c r="AY29" s="830"/>
      <c r="AZ29" s="831" t="s">
        <v>550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1740</v>
      </c>
      <c r="R30" s="784"/>
      <c r="S30" s="784"/>
      <c r="T30" s="784"/>
      <c r="U30" s="784"/>
      <c r="V30" s="784">
        <v>1565</v>
      </c>
      <c r="W30" s="784"/>
      <c r="X30" s="784"/>
      <c r="Y30" s="784"/>
      <c r="Z30" s="784"/>
      <c r="AA30" s="784">
        <f t="shared" ref="AA30:AA32" si="0">Q30-V30</f>
        <v>175</v>
      </c>
      <c r="AB30" s="784"/>
      <c r="AC30" s="784"/>
      <c r="AD30" s="784"/>
      <c r="AE30" s="785"/>
      <c r="AF30" s="786">
        <v>175</v>
      </c>
      <c r="AG30" s="787"/>
      <c r="AH30" s="787"/>
      <c r="AI30" s="787"/>
      <c r="AJ30" s="788"/>
      <c r="AK30" s="834">
        <v>235</v>
      </c>
      <c r="AL30" s="830"/>
      <c r="AM30" s="830"/>
      <c r="AN30" s="830"/>
      <c r="AO30" s="830"/>
      <c r="AP30" s="830" t="s">
        <v>550</v>
      </c>
      <c r="AQ30" s="830"/>
      <c r="AR30" s="830"/>
      <c r="AS30" s="830"/>
      <c r="AT30" s="830"/>
      <c r="AU30" s="830" t="s">
        <v>550</v>
      </c>
      <c r="AV30" s="830"/>
      <c r="AW30" s="830"/>
      <c r="AX30" s="830"/>
      <c r="AY30" s="830"/>
      <c r="AZ30" s="831" t="s">
        <v>550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277</v>
      </c>
      <c r="R31" s="784"/>
      <c r="S31" s="784"/>
      <c r="T31" s="784"/>
      <c r="U31" s="784"/>
      <c r="V31" s="784">
        <v>272</v>
      </c>
      <c r="W31" s="784"/>
      <c r="X31" s="784"/>
      <c r="Y31" s="784"/>
      <c r="Z31" s="784"/>
      <c r="AA31" s="784">
        <f t="shared" si="0"/>
        <v>5</v>
      </c>
      <c r="AB31" s="784"/>
      <c r="AC31" s="784"/>
      <c r="AD31" s="784"/>
      <c r="AE31" s="785"/>
      <c r="AF31" s="786">
        <v>389</v>
      </c>
      <c r="AG31" s="787"/>
      <c r="AH31" s="787"/>
      <c r="AI31" s="787"/>
      <c r="AJ31" s="788"/>
      <c r="AK31" s="834">
        <v>24</v>
      </c>
      <c r="AL31" s="830"/>
      <c r="AM31" s="830"/>
      <c r="AN31" s="830"/>
      <c r="AO31" s="830"/>
      <c r="AP31" s="830">
        <v>856</v>
      </c>
      <c r="AQ31" s="830"/>
      <c r="AR31" s="830"/>
      <c r="AS31" s="830"/>
      <c r="AT31" s="830"/>
      <c r="AU31" s="830">
        <v>198</v>
      </c>
      <c r="AV31" s="830"/>
      <c r="AW31" s="830"/>
      <c r="AX31" s="830"/>
      <c r="AY31" s="830"/>
      <c r="AZ31" s="831" t="s">
        <v>550</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706</v>
      </c>
      <c r="R32" s="784"/>
      <c r="S32" s="784"/>
      <c r="T32" s="784"/>
      <c r="U32" s="784"/>
      <c r="V32" s="784">
        <v>694</v>
      </c>
      <c r="W32" s="784"/>
      <c r="X32" s="784"/>
      <c r="Y32" s="784"/>
      <c r="Z32" s="784"/>
      <c r="AA32" s="784">
        <f t="shared" si="0"/>
        <v>12</v>
      </c>
      <c r="AB32" s="784"/>
      <c r="AC32" s="784"/>
      <c r="AD32" s="784"/>
      <c r="AE32" s="785"/>
      <c r="AF32" s="786">
        <v>133</v>
      </c>
      <c r="AG32" s="787"/>
      <c r="AH32" s="787"/>
      <c r="AI32" s="787"/>
      <c r="AJ32" s="788"/>
      <c r="AK32" s="834">
        <v>518</v>
      </c>
      <c r="AL32" s="830"/>
      <c r="AM32" s="830"/>
      <c r="AN32" s="830"/>
      <c r="AO32" s="830"/>
      <c r="AP32" s="830">
        <v>4399</v>
      </c>
      <c r="AQ32" s="830"/>
      <c r="AR32" s="830"/>
      <c r="AS32" s="830"/>
      <c r="AT32" s="830"/>
      <c r="AU32" s="830">
        <v>4249</v>
      </c>
      <c r="AV32" s="830"/>
      <c r="AW32" s="830"/>
      <c r="AX32" s="830"/>
      <c r="AY32" s="830"/>
      <c r="AZ32" s="831" t="s">
        <v>550</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763</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978370</v>
      </c>
      <c r="AB110" s="900"/>
      <c r="AC110" s="900"/>
      <c r="AD110" s="900"/>
      <c r="AE110" s="901"/>
      <c r="AF110" s="902">
        <v>1005005</v>
      </c>
      <c r="AG110" s="900"/>
      <c r="AH110" s="900"/>
      <c r="AI110" s="900"/>
      <c r="AJ110" s="901"/>
      <c r="AK110" s="902">
        <v>1084926</v>
      </c>
      <c r="AL110" s="900"/>
      <c r="AM110" s="900"/>
      <c r="AN110" s="900"/>
      <c r="AO110" s="901"/>
      <c r="AP110" s="903">
        <v>25.9</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10793489</v>
      </c>
      <c r="BR110" s="931"/>
      <c r="BS110" s="931"/>
      <c r="BT110" s="931"/>
      <c r="BU110" s="931"/>
      <c r="BV110" s="931">
        <v>10429289</v>
      </c>
      <c r="BW110" s="931"/>
      <c r="BX110" s="931"/>
      <c r="BY110" s="931"/>
      <c r="BZ110" s="931"/>
      <c r="CA110" s="931">
        <v>9957995</v>
      </c>
      <c r="CB110" s="931"/>
      <c r="CC110" s="931"/>
      <c r="CD110" s="931"/>
      <c r="CE110" s="931"/>
      <c r="CF110" s="944">
        <v>237.9</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8455</v>
      </c>
      <c r="BR111" s="926"/>
      <c r="BS111" s="926"/>
      <c r="BT111" s="926"/>
      <c r="BU111" s="926"/>
      <c r="BV111" s="926">
        <v>6301</v>
      </c>
      <c r="BW111" s="926"/>
      <c r="BX111" s="926"/>
      <c r="BY111" s="926"/>
      <c r="BZ111" s="926"/>
      <c r="CA111" s="926">
        <v>4348</v>
      </c>
      <c r="CB111" s="926"/>
      <c r="CC111" s="926"/>
      <c r="CD111" s="926"/>
      <c r="CE111" s="926"/>
      <c r="CF111" s="920">
        <v>0.1</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4832613</v>
      </c>
      <c r="BR112" s="926"/>
      <c r="BS112" s="926"/>
      <c r="BT112" s="926"/>
      <c r="BU112" s="926"/>
      <c r="BV112" s="926">
        <v>4706093</v>
      </c>
      <c r="BW112" s="926"/>
      <c r="BX112" s="926"/>
      <c r="BY112" s="926"/>
      <c r="BZ112" s="926"/>
      <c r="CA112" s="926">
        <v>3845653</v>
      </c>
      <c r="CB112" s="926"/>
      <c r="CC112" s="926"/>
      <c r="CD112" s="926"/>
      <c r="CE112" s="926"/>
      <c r="CF112" s="920">
        <v>91.9</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417873</v>
      </c>
      <c r="AB113" s="938"/>
      <c r="AC113" s="938"/>
      <c r="AD113" s="938"/>
      <c r="AE113" s="939"/>
      <c r="AF113" s="940">
        <v>362598</v>
      </c>
      <c r="AG113" s="938"/>
      <c r="AH113" s="938"/>
      <c r="AI113" s="938"/>
      <c r="AJ113" s="939"/>
      <c r="AK113" s="940">
        <v>373449</v>
      </c>
      <c r="AL113" s="938"/>
      <c r="AM113" s="938"/>
      <c r="AN113" s="938"/>
      <c r="AO113" s="939"/>
      <c r="AP113" s="941">
        <v>8.9</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636191</v>
      </c>
      <c r="BR113" s="926"/>
      <c r="BS113" s="926"/>
      <c r="BT113" s="926"/>
      <c r="BU113" s="926"/>
      <c r="BV113" s="926">
        <v>565645</v>
      </c>
      <c r="BW113" s="926"/>
      <c r="BX113" s="926"/>
      <c r="BY113" s="926"/>
      <c r="BZ113" s="926"/>
      <c r="CA113" s="926">
        <v>532761</v>
      </c>
      <c r="CB113" s="926"/>
      <c r="CC113" s="926"/>
      <c r="CD113" s="926"/>
      <c r="CE113" s="926"/>
      <c r="CF113" s="920">
        <v>12.7</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8455</v>
      </c>
      <c r="DH113" s="959"/>
      <c r="DI113" s="959"/>
      <c r="DJ113" s="959"/>
      <c r="DK113" s="960"/>
      <c r="DL113" s="961">
        <v>6301</v>
      </c>
      <c r="DM113" s="959"/>
      <c r="DN113" s="959"/>
      <c r="DO113" s="959"/>
      <c r="DP113" s="960"/>
      <c r="DQ113" s="961">
        <v>4348</v>
      </c>
      <c r="DR113" s="959"/>
      <c r="DS113" s="959"/>
      <c r="DT113" s="959"/>
      <c r="DU113" s="960"/>
      <c r="DV113" s="962">
        <v>0.1</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42194</v>
      </c>
      <c r="AB114" s="959"/>
      <c r="AC114" s="959"/>
      <c r="AD114" s="959"/>
      <c r="AE114" s="960"/>
      <c r="AF114" s="961">
        <v>39498</v>
      </c>
      <c r="AG114" s="959"/>
      <c r="AH114" s="959"/>
      <c r="AI114" s="959"/>
      <c r="AJ114" s="960"/>
      <c r="AK114" s="961">
        <v>39383</v>
      </c>
      <c r="AL114" s="959"/>
      <c r="AM114" s="959"/>
      <c r="AN114" s="959"/>
      <c r="AO114" s="960"/>
      <c r="AP114" s="962">
        <v>0.9</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961841</v>
      </c>
      <c r="BR114" s="926"/>
      <c r="BS114" s="926"/>
      <c r="BT114" s="926"/>
      <c r="BU114" s="926"/>
      <c r="BV114" s="926">
        <v>1040710</v>
      </c>
      <c r="BW114" s="926"/>
      <c r="BX114" s="926"/>
      <c r="BY114" s="926"/>
      <c r="BZ114" s="926"/>
      <c r="CA114" s="926">
        <v>1037147</v>
      </c>
      <c r="CB114" s="926"/>
      <c r="CC114" s="926"/>
      <c r="CD114" s="926"/>
      <c r="CE114" s="926"/>
      <c r="CF114" s="920">
        <v>24.8</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2214</v>
      </c>
      <c r="AB115" s="938"/>
      <c r="AC115" s="938"/>
      <c r="AD115" s="938"/>
      <c r="AE115" s="939"/>
      <c r="AF115" s="940">
        <v>2174</v>
      </c>
      <c r="AG115" s="938"/>
      <c r="AH115" s="938"/>
      <c r="AI115" s="938"/>
      <c r="AJ115" s="939"/>
      <c r="AK115" s="940">
        <v>2174</v>
      </c>
      <c r="AL115" s="938"/>
      <c r="AM115" s="938"/>
      <c r="AN115" s="938"/>
      <c r="AO115" s="939"/>
      <c r="AP115" s="941">
        <v>0.1</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1440651</v>
      </c>
      <c r="AB117" s="979"/>
      <c r="AC117" s="979"/>
      <c r="AD117" s="979"/>
      <c r="AE117" s="980"/>
      <c r="AF117" s="981">
        <v>1409275</v>
      </c>
      <c r="AG117" s="979"/>
      <c r="AH117" s="979"/>
      <c r="AI117" s="979"/>
      <c r="AJ117" s="980"/>
      <c r="AK117" s="981">
        <v>1499932</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7"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441</v>
      </c>
      <c r="BP119" s="1005"/>
      <c r="BQ119" s="999">
        <v>17232589</v>
      </c>
      <c r="BR119" s="1000"/>
      <c r="BS119" s="1000"/>
      <c r="BT119" s="1000"/>
      <c r="BU119" s="1000"/>
      <c r="BV119" s="1000">
        <v>16748038</v>
      </c>
      <c r="BW119" s="1000"/>
      <c r="BX119" s="1000"/>
      <c r="BY119" s="1000"/>
      <c r="BZ119" s="1000"/>
      <c r="CA119" s="1000">
        <v>15377904</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8"/>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5359875</v>
      </c>
      <c r="BR120" s="931"/>
      <c r="BS120" s="931"/>
      <c r="BT120" s="931"/>
      <c r="BU120" s="931"/>
      <c r="BV120" s="931">
        <v>5875360</v>
      </c>
      <c r="BW120" s="931"/>
      <c r="BX120" s="931"/>
      <c r="BY120" s="931"/>
      <c r="BZ120" s="931"/>
      <c r="CA120" s="931">
        <v>6101457</v>
      </c>
      <c r="CB120" s="931"/>
      <c r="CC120" s="931"/>
      <c r="CD120" s="931"/>
      <c r="CE120" s="931"/>
      <c r="CF120" s="944">
        <v>145.80000000000001</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v>4518620</v>
      </c>
      <c r="DM120" s="931"/>
      <c r="DN120" s="931"/>
      <c r="DO120" s="931"/>
      <c r="DP120" s="931"/>
      <c r="DQ120" s="931">
        <v>3735186</v>
      </c>
      <c r="DR120" s="931"/>
      <c r="DS120" s="931"/>
      <c r="DT120" s="931"/>
      <c r="DU120" s="931"/>
      <c r="DV120" s="932">
        <v>89.2</v>
      </c>
      <c r="DW120" s="932"/>
      <c r="DX120" s="932"/>
      <c r="DY120" s="932"/>
      <c r="DZ120" s="933"/>
    </row>
    <row r="121" spans="1:130" s="230" customFormat="1" ht="26.25" customHeight="1" x14ac:dyDescent="0.2">
      <c r="A121" s="1058"/>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2214</v>
      </c>
      <c r="AB121" s="959"/>
      <c r="AC121" s="959"/>
      <c r="AD121" s="959"/>
      <c r="AE121" s="960"/>
      <c r="AF121" s="961">
        <v>2174</v>
      </c>
      <c r="AG121" s="959"/>
      <c r="AH121" s="959"/>
      <c r="AI121" s="959"/>
      <c r="AJ121" s="960"/>
      <c r="AK121" s="961">
        <v>2174</v>
      </c>
      <c r="AL121" s="959"/>
      <c r="AM121" s="959"/>
      <c r="AN121" s="959"/>
      <c r="AO121" s="960"/>
      <c r="AP121" s="962">
        <v>0.1</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29223</v>
      </c>
      <c r="BR121" s="926"/>
      <c r="BS121" s="926"/>
      <c r="BT121" s="926"/>
      <c r="BU121" s="926"/>
      <c r="BV121" s="926">
        <v>27196</v>
      </c>
      <c r="BW121" s="926"/>
      <c r="BX121" s="926"/>
      <c r="BY121" s="926"/>
      <c r="BZ121" s="926"/>
      <c r="CA121" s="926">
        <v>25135</v>
      </c>
      <c r="CB121" s="926"/>
      <c r="CC121" s="926"/>
      <c r="CD121" s="926"/>
      <c r="CE121" s="926"/>
      <c r="CF121" s="920">
        <v>0.6</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221453</v>
      </c>
      <c r="DH121" s="926"/>
      <c r="DI121" s="926"/>
      <c r="DJ121" s="926"/>
      <c r="DK121" s="926"/>
      <c r="DL121" s="926">
        <v>187473</v>
      </c>
      <c r="DM121" s="926"/>
      <c r="DN121" s="926"/>
      <c r="DO121" s="926"/>
      <c r="DP121" s="926"/>
      <c r="DQ121" s="926">
        <v>110467</v>
      </c>
      <c r="DR121" s="926"/>
      <c r="DS121" s="926"/>
      <c r="DT121" s="926"/>
      <c r="DU121" s="926"/>
      <c r="DV121" s="927">
        <v>2.6</v>
      </c>
      <c r="DW121" s="927"/>
      <c r="DX121" s="927"/>
      <c r="DY121" s="927"/>
      <c r="DZ121" s="928"/>
    </row>
    <row r="122" spans="1:130" s="230" customFormat="1" ht="26.25" customHeight="1" x14ac:dyDescent="0.2">
      <c r="A122" s="1058"/>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10786690</v>
      </c>
      <c r="BR122" s="1000"/>
      <c r="BS122" s="1000"/>
      <c r="BT122" s="1000"/>
      <c r="BU122" s="1000"/>
      <c r="BV122" s="1000">
        <v>10286477</v>
      </c>
      <c r="BW122" s="1000"/>
      <c r="BX122" s="1000"/>
      <c r="BY122" s="1000"/>
      <c r="BZ122" s="1000"/>
      <c r="CA122" s="1000">
        <v>9693825</v>
      </c>
      <c r="CB122" s="1000"/>
      <c r="CC122" s="1000"/>
      <c r="CD122" s="1000"/>
      <c r="CE122" s="1000"/>
      <c r="CF122" s="1017">
        <v>231.6</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8"/>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449</v>
      </c>
      <c r="BP123" s="1005"/>
      <c r="BQ123" s="1064">
        <v>16175788</v>
      </c>
      <c r="BR123" s="1031"/>
      <c r="BS123" s="1031"/>
      <c r="BT123" s="1031"/>
      <c r="BU123" s="1031"/>
      <c r="BV123" s="1031">
        <v>16189033</v>
      </c>
      <c r="BW123" s="1031"/>
      <c r="BX123" s="1031"/>
      <c r="BY123" s="1031"/>
      <c r="BZ123" s="1031"/>
      <c r="CA123" s="1031">
        <v>15820417</v>
      </c>
      <c r="CB123" s="1031"/>
      <c r="CC123" s="1031"/>
      <c r="CD123" s="1031"/>
      <c r="CE123" s="1031"/>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8"/>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450</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24</v>
      </c>
      <c r="BR124" s="1027"/>
      <c r="BS124" s="1027"/>
      <c r="BT124" s="1027"/>
      <c r="BU124" s="1027"/>
      <c r="BV124" s="1027">
        <v>13.3</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v>4611160</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8"/>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8"/>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9"/>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456</v>
      </c>
      <c r="AY127" s="1033"/>
      <c r="AZ127" s="1033"/>
      <c r="BA127" s="1033"/>
      <c r="BB127" s="1033"/>
      <c r="BC127" s="1033"/>
      <c r="BD127" s="1033"/>
      <c r="BE127" s="1034"/>
      <c r="BF127" s="1035" t="s">
        <v>457</v>
      </c>
      <c r="BG127" s="1033"/>
      <c r="BH127" s="1033"/>
      <c r="BI127" s="1033"/>
      <c r="BJ127" s="1033"/>
      <c r="BK127" s="1033"/>
      <c r="BL127" s="1034"/>
      <c r="BM127" s="1035" t="s">
        <v>458</v>
      </c>
      <c r="BN127" s="1033"/>
      <c r="BO127" s="1033"/>
      <c r="BP127" s="1033"/>
      <c r="BQ127" s="1033"/>
      <c r="BR127" s="1033"/>
      <c r="BS127" s="1034"/>
      <c r="BT127" s="1035" t="s">
        <v>459</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2" t="s">
        <v>461</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462</v>
      </c>
      <c r="X128" s="1044"/>
      <c r="Y128" s="1044"/>
      <c r="Z128" s="1045"/>
      <c r="AA128" s="1046">
        <v>2515</v>
      </c>
      <c r="AB128" s="1047"/>
      <c r="AC128" s="1047"/>
      <c r="AD128" s="1047"/>
      <c r="AE128" s="1048"/>
      <c r="AF128" s="1049">
        <v>2515</v>
      </c>
      <c r="AG128" s="1047"/>
      <c r="AH128" s="1047"/>
      <c r="AI128" s="1047"/>
      <c r="AJ128" s="1048"/>
      <c r="AK128" s="1049">
        <v>2515</v>
      </c>
      <c r="AL128" s="1047"/>
      <c r="AM128" s="1047"/>
      <c r="AN128" s="1047"/>
      <c r="AO128" s="1048"/>
      <c r="AP128" s="1050"/>
      <c r="AQ128" s="1051"/>
      <c r="AR128" s="1051"/>
      <c r="AS128" s="1051"/>
      <c r="AT128" s="1052"/>
      <c r="AU128" s="232"/>
      <c r="AV128" s="232"/>
      <c r="AW128" s="232"/>
      <c r="AX128" s="896" t="s">
        <v>463</v>
      </c>
      <c r="AY128" s="897"/>
      <c r="AZ128" s="897"/>
      <c r="BA128" s="897"/>
      <c r="BB128" s="897"/>
      <c r="BC128" s="897"/>
      <c r="BD128" s="897"/>
      <c r="BE128" s="898"/>
      <c r="BF128" s="1053" t="s">
        <v>122</v>
      </c>
      <c r="BG128" s="1054"/>
      <c r="BH128" s="1054"/>
      <c r="BI128" s="1054"/>
      <c r="BJ128" s="1054"/>
      <c r="BK128" s="1054"/>
      <c r="BL128" s="1055"/>
      <c r="BM128" s="1053">
        <v>14.88</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464</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5416534</v>
      </c>
      <c r="AB129" s="959"/>
      <c r="AC129" s="959"/>
      <c r="AD129" s="959"/>
      <c r="AE129" s="960"/>
      <c r="AF129" s="961">
        <v>5200736</v>
      </c>
      <c r="AG129" s="959"/>
      <c r="AH129" s="959"/>
      <c r="AI129" s="959"/>
      <c r="AJ129" s="960"/>
      <c r="AK129" s="961">
        <v>5189098</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19.88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1028817</v>
      </c>
      <c r="AB130" s="959"/>
      <c r="AC130" s="959"/>
      <c r="AD130" s="959"/>
      <c r="AE130" s="960"/>
      <c r="AF130" s="961">
        <v>1007217</v>
      </c>
      <c r="AG130" s="959"/>
      <c r="AH130" s="959"/>
      <c r="AI130" s="959"/>
      <c r="AJ130" s="960"/>
      <c r="AK130" s="961">
        <v>1003336</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10.199999999999999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4387717</v>
      </c>
      <c r="AB131" s="986"/>
      <c r="AC131" s="986"/>
      <c r="AD131" s="986"/>
      <c r="AE131" s="987"/>
      <c r="AF131" s="985">
        <v>4193519</v>
      </c>
      <c r="AG131" s="986"/>
      <c r="AH131" s="986"/>
      <c r="AI131" s="986"/>
      <c r="AJ131" s="987"/>
      <c r="AK131" s="985">
        <v>4185762</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9.3287465899999997</v>
      </c>
      <c r="AB132" s="1097"/>
      <c r="AC132" s="1097"/>
      <c r="AD132" s="1097"/>
      <c r="AE132" s="1098"/>
      <c r="AF132" s="1099">
        <v>9.5276306129999995</v>
      </c>
      <c r="AG132" s="1097"/>
      <c r="AH132" s="1097"/>
      <c r="AI132" s="1097"/>
      <c r="AJ132" s="1098"/>
      <c r="AK132" s="1099">
        <v>11.80384838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9.9</v>
      </c>
      <c r="AB133" s="1080"/>
      <c r="AC133" s="1080"/>
      <c r="AD133" s="1080"/>
      <c r="AE133" s="1081"/>
      <c r="AF133" s="1079">
        <v>9.6</v>
      </c>
      <c r="AG133" s="1080"/>
      <c r="AH133" s="1080"/>
      <c r="AI133" s="1080"/>
      <c r="AJ133" s="1081"/>
      <c r="AK133" s="1079">
        <v>10.199999999999999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jVllnopnTSJFLQYXTUAA1ppI5i5PsWluwSYMtzim+ZtuIxAKZDrs3ynB6ajyXr2fP974LXyOnAphqHgpoYxkQ==" saltValue="k4Nr+ehtDTzf/unMaujp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topLeftCell="BB1" zoomScaleNormal="85" zoomScaleSheetLayoutView="100" workbookViewId="0">
      <selection activeCell="BV8" sqref="BV8:CC8"/>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AUNKEDFKTqSKcqkx/i6gPe82NK3v7uzZKQ7EPT6rALJxVaeoN4VljNC/6mg5eW+FXXvVQHNxnHUEdtIpoVV8g==" saltValue="6oYYYDqrEu+Bwn9/J5nAT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zoomScaleNormal="100" zoomScaleSheetLayoutView="55" workbookViewId="0">
      <selection activeCell="BV8" sqref="BV8:CC8"/>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agyoXHQ8zoy7V+YPsgQ1UkKs9aKfRF9iLQUSUAceoRQgltkisNbFwsCLquCGGBCUooBRLBAPwsWhQ+2VbFZPQ==" saltValue="T3Ig8Q0Lw7jPu24ohjQtU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tabSelected="1" view="pageBreakPreview" topLeftCell="AA1" workbookViewId="0">
      <selection activeCell="BV8" sqref="BV8:CC8"/>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1209983</v>
      </c>
      <c r="AP9" s="281">
        <v>102829</v>
      </c>
      <c r="AQ9" s="282">
        <v>123213</v>
      </c>
      <c r="AR9" s="283">
        <v>-16.5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154297</v>
      </c>
      <c r="AP10" s="284">
        <v>13113</v>
      </c>
      <c r="AQ10" s="285">
        <v>19454</v>
      </c>
      <c r="AR10" s="286">
        <v>-32.6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2988</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t="s">
        <v>486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46945</v>
      </c>
      <c r="AP13" s="284">
        <v>3990</v>
      </c>
      <c r="AQ13" s="285">
        <v>6503</v>
      </c>
      <c r="AR13" s="286">
        <v>-38.6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14832</v>
      </c>
      <c r="AP14" s="284">
        <v>1260</v>
      </c>
      <c r="AQ14" s="285">
        <v>2823</v>
      </c>
      <c r="AR14" s="286">
        <v>-55.4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-50044</v>
      </c>
      <c r="AP15" s="284">
        <v>-4253</v>
      </c>
      <c r="AQ15" s="285">
        <v>-6736</v>
      </c>
      <c r="AR15" s="286">
        <v>-36.9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1376013</v>
      </c>
      <c r="AP16" s="284">
        <v>116938</v>
      </c>
      <c r="AQ16" s="285">
        <v>148246</v>
      </c>
      <c r="AR16" s="286">
        <v>-21.1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10.199999999999999</v>
      </c>
      <c r="AP21" s="298">
        <v>12.94</v>
      </c>
      <c r="AQ21" s="299">
        <v>-2.74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93.4</v>
      </c>
      <c r="AP22" s="303">
        <v>95.5</v>
      </c>
      <c r="AQ22" s="304">
        <v>-2.1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1084926</v>
      </c>
      <c r="AP32" s="312">
        <v>92201</v>
      </c>
      <c r="AQ32" s="313">
        <v>83862</v>
      </c>
      <c r="AR32" s="314">
        <v>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373449</v>
      </c>
      <c r="AP35" s="312">
        <v>31737</v>
      </c>
      <c r="AQ35" s="313">
        <v>26360</v>
      </c>
      <c r="AR35" s="314">
        <v>20.399999999999999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39383</v>
      </c>
      <c r="AP36" s="312">
        <v>3347</v>
      </c>
      <c r="AQ36" s="313">
        <v>3483</v>
      </c>
      <c r="AR36" s="314">
        <v>-3.9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2174</v>
      </c>
      <c r="AP37" s="312">
        <v>185</v>
      </c>
      <c r="AQ37" s="313">
        <v>612</v>
      </c>
      <c r="AR37" s="314">
        <v>-69.8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21</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-2515</v>
      </c>
      <c r="AP39" s="312">
        <v>-214</v>
      </c>
      <c r="AQ39" s="313">
        <v>-3285</v>
      </c>
      <c r="AR39" s="314">
        <v>-93.5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-1003336</v>
      </c>
      <c r="AP40" s="312">
        <v>-85267</v>
      </c>
      <c r="AQ40" s="313">
        <v>-73039</v>
      </c>
      <c r="AR40" s="314">
        <v>16.7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494081</v>
      </c>
      <c r="AP41" s="312">
        <v>41989</v>
      </c>
      <c r="AQ41" s="313">
        <v>38015</v>
      </c>
      <c r="AR41" s="314">
        <v>10.5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1678897</v>
      </c>
      <c r="AN51" s="334">
        <v>133405</v>
      </c>
      <c r="AO51" s="335">
        <v>-29.3</v>
      </c>
      <c r="AP51" s="336">
        <v>118252</v>
      </c>
      <c r="AQ51" s="337">
        <v>2.8</v>
      </c>
      <c r="AR51" s="338">
        <v>-32.1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825973</v>
      </c>
      <c r="AN52" s="342">
        <v>65632</v>
      </c>
      <c r="AO52" s="343">
        <v>-13.2</v>
      </c>
      <c r="AP52" s="344">
        <v>49994</v>
      </c>
      <c r="AQ52" s="345">
        <v>-7.1</v>
      </c>
      <c r="AR52" s="346">
        <v>-6.1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2536075</v>
      </c>
      <c r="AN53" s="334">
        <v>205717</v>
      </c>
      <c r="AO53" s="335">
        <v>54.2</v>
      </c>
      <c r="AP53" s="336">
        <v>120302</v>
      </c>
      <c r="AQ53" s="337">
        <v>1.7</v>
      </c>
      <c r="AR53" s="338">
        <v>52.5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1816669</v>
      </c>
      <c r="AN54" s="342">
        <v>147361</v>
      </c>
      <c r="AO54" s="343">
        <v>124.5</v>
      </c>
      <c r="AP54" s="344">
        <v>59328</v>
      </c>
      <c r="AQ54" s="345">
        <v>18.7</v>
      </c>
      <c r="AR54" s="346">
        <v>105.8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2417566</v>
      </c>
      <c r="AN55" s="334">
        <v>199535</v>
      </c>
      <c r="AO55" s="335">
        <v>-3</v>
      </c>
      <c r="AP55" s="336">
        <v>114841</v>
      </c>
      <c r="AQ55" s="337">
        <v>-4.5</v>
      </c>
      <c r="AR55" s="338">
        <v>1.5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1783023</v>
      </c>
      <c r="AN56" s="342">
        <v>147163</v>
      </c>
      <c r="AO56" s="343">
        <v>-0.1</v>
      </c>
      <c r="AP56" s="344">
        <v>51589</v>
      </c>
      <c r="AQ56" s="345">
        <v>-13</v>
      </c>
      <c r="AR56" s="346">
        <v>12.9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1356797</v>
      </c>
      <c r="AN57" s="334">
        <v>113180</v>
      </c>
      <c r="AO57" s="335">
        <v>-43.3</v>
      </c>
      <c r="AP57" s="336">
        <v>124145</v>
      </c>
      <c r="AQ57" s="337">
        <v>8.1</v>
      </c>
      <c r="AR57" s="338">
        <v>-51.4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803440</v>
      </c>
      <c r="AN58" s="342">
        <v>67020</v>
      </c>
      <c r="AO58" s="343">
        <v>-54.5</v>
      </c>
      <c r="AP58" s="344">
        <v>54761</v>
      </c>
      <c r="AQ58" s="345">
        <v>6.1</v>
      </c>
      <c r="AR58" s="346">
        <v>-60.6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1238983</v>
      </c>
      <c r="AN59" s="334">
        <v>105293</v>
      </c>
      <c r="AO59" s="335">
        <v>-7</v>
      </c>
      <c r="AP59" s="336">
        <v>131480</v>
      </c>
      <c r="AQ59" s="337">
        <v>5.9</v>
      </c>
      <c r="AR59" s="338">
        <v>-12.9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652555</v>
      </c>
      <c r="AN60" s="342">
        <v>55456</v>
      </c>
      <c r="AO60" s="343">
        <v>-17.3</v>
      </c>
      <c r="AP60" s="344">
        <v>63148</v>
      </c>
      <c r="AQ60" s="345">
        <v>15.3</v>
      </c>
      <c r="AR60" s="346">
        <v>-32.6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1845664</v>
      </c>
      <c r="AN61" s="349">
        <v>151426</v>
      </c>
      <c r="AO61" s="350">
        <v>-5.7</v>
      </c>
      <c r="AP61" s="351">
        <v>121804</v>
      </c>
      <c r="AQ61" s="352">
        <v>2.8</v>
      </c>
      <c r="AR61" s="338">
        <v>-8.5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1176332</v>
      </c>
      <c r="AN62" s="342">
        <v>96526</v>
      </c>
      <c r="AO62" s="343">
        <v>7.9</v>
      </c>
      <c r="AP62" s="344">
        <v>55764</v>
      </c>
      <c r="AQ62" s="345">
        <v>4</v>
      </c>
      <c r="AR62" s="346">
        <v>3.9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2116bPQvLqUqDNVxnwsRQQ2Vq/p+yLSMSFnixcABPUdWCrJD0Q69VuxmPAMiQQQwrJno7V3loBIIrvOIxF5q+g==" saltValue="ZziJUVMNYn1XhhxzQFHN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topLeftCell="A47" zoomScale="85" zoomScaleNormal="85" zoomScaleSheetLayoutView="55" workbookViewId="0">
      <selection activeCell="BV8" sqref="BV8:CC8"/>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JVMf4r/RHwIN/h7ysZUpgvkqgY25I6/BUOWujl/bC5GRHvV7gOugmOES1VHCfYAjvQ1WUvmIs/vxcuy7nVeS3g==" saltValue="7u4Flg9NzFvtU/vVGCW+S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topLeftCell="A56" zoomScaleNormal="100" zoomScaleSheetLayoutView="55" workbookViewId="0">
      <selection activeCell="BV8" sqref="BV8:CC8"/>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eso8EF+D/Kw5Go9Y79iRWTOKCw9r8AY09okdAqwrGpRmhxPkmLyCUF1ep/ARlLLnxaZgLOLiazTKvUp6c0tUnA==" saltValue="G/9epHVct60aJ0KFmIckf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zoomScale="70" zoomScaleNormal="70" zoomScaleSheetLayoutView="100" workbookViewId="0">
      <selection activeCell="BV8" sqref="BV8:CC8"/>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29.38</v>
      </c>
      <c r="G47" s="12">
        <v>28.73</v>
      </c>
      <c r="H47" s="12">
        <v>27.41</v>
      </c>
      <c r="I47" s="12">
        <v>28.55</v>
      </c>
      <c r="J47" s="13">
        <v>28.62</v>
      </c>
    </row>
    <row r="48" spans="2:10" ht="57.75" customHeight="1" x14ac:dyDescent="0.2">
      <c r="B48" s="14"/>
      <c r="C48" s="1141" t="s">
        <v>4</v>
      </c>
      <c r="D48" s="1141"/>
      <c r="E48" s="1142"/>
      <c r="F48" s="15">
        <v>14.89</v>
      </c>
      <c r="G48" s="16">
        <v>11.99</v>
      </c>
      <c r="H48" s="16">
        <v>18.62</v>
      </c>
      <c r="I48" s="16">
        <v>16.68</v>
      </c>
      <c r="J48" s="17">
        <v>17.48</v>
      </c>
    </row>
    <row r="49" spans="2:10" ht="57.75" customHeight="1" thickBot="1" x14ac:dyDescent="0.25">
      <c r="B49" s="18"/>
      <c r="C49" s="1143" t="s">
        <v>5</v>
      </c>
      <c r="D49" s="1143"/>
      <c r="E49" s="1144"/>
      <c r="F49" s="19">
        <v>5.21</v>
      </c>
      <c r="G49" s="20" t="s">
        <v>530</v>
      </c>
      <c r="H49" s="20">
        <v>7.19</v>
      </c>
      <c r="I49" s="20" t="s">
        <v>531</v>
      </c>
      <c r="J49" s="21">
        <v>0.76</v>
      </c>
    </row>
    <row r="50" spans="2:10" ht="13" x14ac:dyDescent="0.2"/>
  </sheetData>
  <sheetProtection algorithmName="SHA-512" hashValue="WDEHMhxxit3tX+tinOZxwA0kive2z6aOK/HOiFBBf0n8JT50oFHLkHfQwSTphdtzLudrmpXz66G/Zl3UcnDJTQ==" saltValue="8WR0Cide5QOVhvd1x2uz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topLeftCell="G1" zoomScaleSheetLayoutView="100" workbookViewId="0">
      <selection activeCell="BV8" sqref="BV8:CC8"/>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532</v>
      </c>
      <c r="D34" s="1151"/>
      <c r="E34" s="1152"/>
      <c r="F34" s="32">
        <v>14.89</v>
      </c>
      <c r="G34" s="33">
        <v>11.99</v>
      </c>
      <c r="H34" s="33">
        <v>18.61</v>
      </c>
      <c r="I34" s="33">
        <v>16.68</v>
      </c>
      <c r="J34" s="34">
        <v>17.47</v>
      </c>
      <c r="K34" s="22"/>
      <c r="L34" s="22"/>
      <c r="M34" s="22"/>
      <c r="N34" s="22"/>
      <c r="O34" s="22"/>
      <c r="P34" s="22"/>
    </row>
    <row r="35" spans="1:16" ht="39" customHeight="1" x14ac:dyDescent="0.2">
      <c r="A35" s="22"/>
      <c r="B35" s="35"/>
      <c r="C35" s="1145" t="s">
        <v>533</v>
      </c>
      <c r="D35" s="1146"/>
      <c r="E35" s="1147"/>
      <c r="F35" s="36">
        <v>6.34</v>
      </c>
      <c r="G35" s="37">
        <v>6.3</v>
      </c>
      <c r="H35" s="37">
        <v>5.81</v>
      </c>
      <c r="I35" s="37">
        <v>6.93</v>
      </c>
      <c r="J35" s="38">
        <v>7.49</v>
      </c>
      <c r="K35" s="22"/>
      <c r="L35" s="22"/>
      <c r="M35" s="22"/>
      <c r="N35" s="22"/>
      <c r="O35" s="22"/>
      <c r="P35" s="22"/>
    </row>
    <row r="36" spans="1:16" ht="39" customHeight="1" x14ac:dyDescent="0.2">
      <c r="A36" s="22"/>
      <c r="B36" s="35"/>
      <c r="C36" s="1145" t="s">
        <v>534</v>
      </c>
      <c r="D36" s="1146"/>
      <c r="E36" s="1147"/>
      <c r="F36" s="36">
        <v>1.88</v>
      </c>
      <c r="G36" s="37">
        <v>2.58</v>
      </c>
      <c r="H36" s="37">
        <v>3.03</v>
      </c>
      <c r="I36" s="37">
        <v>3.19</v>
      </c>
      <c r="J36" s="38">
        <v>3.36</v>
      </c>
      <c r="K36" s="22"/>
      <c r="L36" s="22"/>
      <c r="M36" s="22"/>
      <c r="N36" s="22"/>
      <c r="O36" s="22"/>
      <c r="P36" s="22"/>
    </row>
    <row r="37" spans="1:16" ht="39" customHeight="1" x14ac:dyDescent="0.2">
      <c r="A37" s="22"/>
      <c r="B37" s="35"/>
      <c r="C37" s="1145" t="s">
        <v>535</v>
      </c>
      <c r="D37" s="1146"/>
      <c r="E37" s="1147"/>
      <c r="F37" s="36" t="s">
        <v>486</v>
      </c>
      <c r="G37" s="37" t="s">
        <v>486</v>
      </c>
      <c r="H37" s="37" t="s">
        <v>486</v>
      </c>
      <c r="I37" s="37">
        <v>3.94</v>
      </c>
      <c r="J37" s="38">
        <v>2.5499999999999998</v>
      </c>
      <c r="K37" s="22"/>
      <c r="L37" s="22"/>
      <c r="M37" s="22"/>
      <c r="N37" s="22"/>
      <c r="O37" s="22"/>
      <c r="P37" s="22"/>
    </row>
    <row r="38" spans="1:16" ht="39" customHeight="1" x14ac:dyDescent="0.2">
      <c r="A38" s="22"/>
      <c r="B38" s="35"/>
      <c r="C38" s="1145" t="s">
        <v>536</v>
      </c>
      <c r="D38" s="1146"/>
      <c r="E38" s="1147"/>
      <c r="F38" s="36">
        <v>3.95</v>
      </c>
      <c r="G38" s="37">
        <v>2.66</v>
      </c>
      <c r="H38" s="37">
        <v>1.91</v>
      </c>
      <c r="I38" s="37">
        <v>1.42</v>
      </c>
      <c r="J38" s="38">
        <v>1.24</v>
      </c>
      <c r="K38" s="22"/>
      <c r="L38" s="22"/>
      <c r="M38" s="22"/>
      <c r="N38" s="22"/>
      <c r="O38" s="22"/>
      <c r="P38" s="22"/>
    </row>
    <row r="39" spans="1:16" ht="39" customHeight="1" x14ac:dyDescent="0.2">
      <c r="A39" s="22"/>
      <c r="B39" s="35"/>
      <c r="C39" s="1145" t="s">
        <v>537</v>
      </c>
      <c r="D39" s="1146"/>
      <c r="E39" s="1147"/>
      <c r="F39" s="36">
        <v>0.15</v>
      </c>
      <c r="G39" s="37">
        <v>0.18</v>
      </c>
      <c r="H39" s="37">
        <v>0.15</v>
      </c>
      <c r="I39" s="37">
        <v>0.18</v>
      </c>
      <c r="J39" s="38">
        <v>0.04</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539</v>
      </c>
      <c r="D43" s="1149"/>
      <c r="E43" s="1150"/>
      <c r="F43" s="41">
        <v>0.49</v>
      </c>
      <c r="G43" s="42">
        <v>0.35</v>
      </c>
      <c r="H43" s="42">
        <v>0.37</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d6ayxkaWFDbM3GNs7fdWQeyDHnEMXH8avYRk+UHLYbvwOEeP+6+LuaweGlLNLWlHGf1Bw71N97ZDmXDKK0OI4A==" saltValue="29cCC1QeHdyW4s5RoqUF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topLeftCell="H21" zoomScaleSheetLayoutView="55" workbookViewId="0">
      <selection activeCell="BV8" sqref="BV8:CC8"/>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1098</v>
      </c>
      <c r="L45" s="60">
        <v>1065</v>
      </c>
      <c r="M45" s="60">
        <v>978</v>
      </c>
      <c r="N45" s="60">
        <v>1005</v>
      </c>
      <c r="O45" s="61">
        <v>1085</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2">
      <c r="A48" s="48"/>
      <c r="B48" s="1155"/>
      <c r="C48" s="1156"/>
      <c r="D48" s="62"/>
      <c r="E48" s="1161" t="s">
        <v>13</v>
      </c>
      <c r="F48" s="1161"/>
      <c r="G48" s="1161"/>
      <c r="H48" s="1161"/>
      <c r="I48" s="1161"/>
      <c r="J48" s="1162"/>
      <c r="K48" s="63">
        <v>411</v>
      </c>
      <c r="L48" s="64">
        <v>408</v>
      </c>
      <c r="M48" s="64">
        <v>418</v>
      </c>
      <c r="N48" s="64">
        <v>363</v>
      </c>
      <c r="O48" s="65">
        <v>373</v>
      </c>
      <c r="P48" s="48"/>
      <c r="Q48" s="48"/>
      <c r="R48" s="48"/>
      <c r="S48" s="48"/>
      <c r="T48" s="48"/>
      <c r="U48" s="48"/>
    </row>
    <row r="49" spans="1:21" ht="30.75" customHeight="1" x14ac:dyDescent="0.2">
      <c r="A49" s="48"/>
      <c r="B49" s="1155"/>
      <c r="C49" s="1156"/>
      <c r="D49" s="62"/>
      <c r="E49" s="1161" t="s">
        <v>14</v>
      </c>
      <c r="F49" s="1161"/>
      <c r="G49" s="1161"/>
      <c r="H49" s="1161"/>
      <c r="I49" s="1161"/>
      <c r="J49" s="1162"/>
      <c r="K49" s="63">
        <v>45</v>
      </c>
      <c r="L49" s="64">
        <v>44</v>
      </c>
      <c r="M49" s="64">
        <v>42</v>
      </c>
      <c r="N49" s="64">
        <v>39</v>
      </c>
      <c r="O49" s="65">
        <v>39</v>
      </c>
      <c r="P49" s="48"/>
      <c r="Q49" s="48"/>
      <c r="R49" s="48"/>
      <c r="S49" s="48"/>
      <c r="T49" s="48"/>
      <c r="U49" s="48"/>
    </row>
    <row r="50" spans="1:21" ht="30.75" customHeight="1" x14ac:dyDescent="0.2">
      <c r="A50" s="48"/>
      <c r="B50" s="1155"/>
      <c r="C50" s="1156"/>
      <c r="D50" s="62"/>
      <c r="E50" s="1161" t="s">
        <v>15</v>
      </c>
      <c r="F50" s="1161"/>
      <c r="G50" s="1161"/>
      <c r="H50" s="1161"/>
      <c r="I50" s="1161"/>
      <c r="J50" s="1162"/>
      <c r="K50" s="63">
        <v>2</v>
      </c>
      <c r="L50" s="64">
        <v>2</v>
      </c>
      <c r="M50" s="64">
        <v>2</v>
      </c>
      <c r="N50" s="64">
        <v>2</v>
      </c>
      <c r="O50" s="65">
        <v>2</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1147</v>
      </c>
      <c r="L52" s="64">
        <v>1115</v>
      </c>
      <c r="M52" s="64">
        <v>1032</v>
      </c>
      <c r="N52" s="64">
        <v>1010</v>
      </c>
      <c r="O52" s="65">
        <v>1006</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409</v>
      </c>
      <c r="L53" s="69">
        <v>404</v>
      </c>
      <c r="M53" s="69">
        <v>408</v>
      </c>
      <c r="N53" s="69">
        <v>399</v>
      </c>
      <c r="O53" s="70">
        <v>493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RSwgZr6OxYGFAoooyIHEetWSmKoVdFJtxRERlunyqmydMimL2GrYDQrNgrINi5RfSuDnYqS/w5GfFkrL8S6cw==" saltValue="9bhDFhmBmFRVlwHHbjFnS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abSelected="1" topLeftCell="F10" zoomScale="85" zoomScaleNormal="85" zoomScaleSheetLayoutView="100" workbookViewId="0">
      <selection activeCell="BV8" sqref="BV8:CC8"/>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9731</v>
      </c>
      <c r="J41" s="356">
        <v>10344</v>
      </c>
      <c r="K41" s="356">
        <v>10793</v>
      </c>
      <c r="L41" s="356">
        <v>10429</v>
      </c>
      <c r="M41" s="357">
        <v>9958</v>
      </c>
    </row>
    <row r="42" spans="2:13" ht="27.75" customHeight="1" x14ac:dyDescent="0.2">
      <c r="B42" s="1186"/>
      <c r="C42" s="1187"/>
      <c r="D42" s="106"/>
      <c r="E42" s="1192" t="s">
        <v>32</v>
      </c>
      <c r="F42" s="1192"/>
      <c r="G42" s="1192"/>
      <c r="H42" s="1193"/>
      <c r="I42" s="358">
        <v>14</v>
      </c>
      <c r="J42" s="359">
        <v>11</v>
      </c>
      <c r="K42" s="359">
        <v>8</v>
      </c>
      <c r="L42" s="359">
        <v>6</v>
      </c>
      <c r="M42" s="360">
        <v>4</v>
      </c>
    </row>
    <row r="43" spans="2:13" ht="27.75" customHeight="1" x14ac:dyDescent="0.2">
      <c r="B43" s="1186"/>
      <c r="C43" s="1187"/>
      <c r="D43" s="106"/>
      <c r="E43" s="1192" t="s">
        <v>33</v>
      </c>
      <c r="F43" s="1192"/>
      <c r="G43" s="1192"/>
      <c r="H43" s="1193"/>
      <c r="I43" s="358">
        <v>5316</v>
      </c>
      <c r="J43" s="359">
        <v>5013</v>
      </c>
      <c r="K43" s="359">
        <v>4833</v>
      </c>
      <c r="L43" s="359">
        <v>4706</v>
      </c>
      <c r="M43" s="360">
        <v>3846</v>
      </c>
    </row>
    <row r="44" spans="2:13" ht="27.75" customHeight="1" x14ac:dyDescent="0.2">
      <c r="B44" s="1186"/>
      <c r="C44" s="1187"/>
      <c r="D44" s="106"/>
      <c r="E44" s="1192" t="s">
        <v>34</v>
      </c>
      <c r="F44" s="1192"/>
      <c r="G44" s="1192"/>
      <c r="H44" s="1193"/>
      <c r="I44" s="358">
        <v>751</v>
      </c>
      <c r="J44" s="359">
        <v>702</v>
      </c>
      <c r="K44" s="359">
        <v>636</v>
      </c>
      <c r="L44" s="359">
        <v>566</v>
      </c>
      <c r="M44" s="360">
        <v>533</v>
      </c>
    </row>
    <row r="45" spans="2:13" ht="27.75" customHeight="1" x14ac:dyDescent="0.2">
      <c r="B45" s="1186"/>
      <c r="C45" s="1187"/>
      <c r="D45" s="106"/>
      <c r="E45" s="1192" t="s">
        <v>35</v>
      </c>
      <c r="F45" s="1192"/>
      <c r="G45" s="1192"/>
      <c r="H45" s="1193"/>
      <c r="I45" s="358">
        <v>1144</v>
      </c>
      <c r="J45" s="359">
        <v>1105</v>
      </c>
      <c r="K45" s="359">
        <v>962</v>
      </c>
      <c r="L45" s="359">
        <v>1041</v>
      </c>
      <c r="M45" s="360">
        <v>1037</v>
      </c>
    </row>
    <row r="46" spans="2:13" ht="27.75" customHeight="1" x14ac:dyDescent="0.2">
      <c r="B46" s="1186"/>
      <c r="C46" s="1187"/>
      <c r="D46" s="107"/>
      <c r="E46" s="1192" t="s">
        <v>36</v>
      </c>
      <c r="F46" s="1192"/>
      <c r="G46" s="1192"/>
      <c r="H46" s="1193"/>
      <c r="I46" s="358" t="s">
        <v>486</v>
      </c>
      <c r="J46" s="359" t="s">
        <v>486</v>
      </c>
      <c r="K46" s="359" t="s">
        <v>486</v>
      </c>
      <c r="L46" s="359" t="s">
        <v>486</v>
      </c>
      <c r="M46" s="360" t="s">
        <v>486</v>
      </c>
    </row>
    <row r="47" spans="2:13" ht="27.75" customHeight="1" x14ac:dyDescent="0.2">
      <c r="B47" s="1186"/>
      <c r="C47" s="1187"/>
      <c r="D47" s="108"/>
      <c r="E47" s="1194" t="s">
        <v>37</v>
      </c>
      <c r="F47" s="1195"/>
      <c r="G47" s="1195"/>
      <c r="H47" s="1196"/>
      <c r="I47" s="358" t="s">
        <v>486</v>
      </c>
      <c r="J47" s="359" t="s">
        <v>486</v>
      </c>
      <c r="K47" s="359" t="s">
        <v>486</v>
      </c>
      <c r="L47" s="359" t="s">
        <v>486</v>
      </c>
      <c r="M47" s="360" t="s">
        <v>486</v>
      </c>
    </row>
    <row r="48" spans="2:13" ht="27.75" customHeight="1" x14ac:dyDescent="0.2">
      <c r="B48" s="1186"/>
      <c r="C48" s="1187"/>
      <c r="D48" s="106"/>
      <c r="E48" s="1192" t="s">
        <v>38</v>
      </c>
      <c r="F48" s="1192"/>
      <c r="G48" s="1192"/>
      <c r="H48" s="1193"/>
      <c r="I48" s="358" t="s">
        <v>486</v>
      </c>
      <c r="J48" s="359" t="s">
        <v>486</v>
      </c>
      <c r="K48" s="359" t="s">
        <v>486</v>
      </c>
      <c r="L48" s="359" t="s">
        <v>486</v>
      </c>
      <c r="M48" s="360" t="s">
        <v>486</v>
      </c>
    </row>
    <row r="49" spans="2:13" ht="27.75" customHeight="1" x14ac:dyDescent="0.2">
      <c r="B49" s="1188"/>
      <c r="C49" s="1189"/>
      <c r="D49" s="106"/>
      <c r="E49" s="1192" t="s">
        <v>39</v>
      </c>
      <c r="F49" s="1192"/>
      <c r="G49" s="1192"/>
      <c r="H49" s="1193"/>
      <c r="I49" s="358" t="s">
        <v>486</v>
      </c>
      <c r="J49" s="359" t="s">
        <v>486</v>
      </c>
      <c r="K49" s="359" t="s">
        <v>486</v>
      </c>
      <c r="L49" s="359" t="s">
        <v>486</v>
      </c>
      <c r="M49" s="360" t="s">
        <v>486</v>
      </c>
    </row>
    <row r="50" spans="2:13" ht="27.75" customHeight="1" x14ac:dyDescent="0.2">
      <c r="B50" s="1197" t="s">
        <v>40</v>
      </c>
      <c r="C50" s="1198"/>
      <c r="D50" s="109"/>
      <c r="E50" s="1192" t="s">
        <v>41</v>
      </c>
      <c r="F50" s="1192"/>
      <c r="G50" s="1192"/>
      <c r="H50" s="1193"/>
      <c r="I50" s="358">
        <v>5044</v>
      </c>
      <c r="J50" s="359">
        <v>5122</v>
      </c>
      <c r="K50" s="359">
        <v>5360</v>
      </c>
      <c r="L50" s="359">
        <v>5875</v>
      </c>
      <c r="M50" s="360">
        <v>6101</v>
      </c>
    </row>
    <row r="51" spans="2:13" ht="27.75" customHeight="1" x14ac:dyDescent="0.2">
      <c r="B51" s="1186"/>
      <c r="C51" s="1187"/>
      <c r="D51" s="106"/>
      <c r="E51" s="1192" t="s">
        <v>42</v>
      </c>
      <c r="F51" s="1192"/>
      <c r="G51" s="1192"/>
      <c r="H51" s="1193"/>
      <c r="I51" s="358">
        <v>33</v>
      </c>
      <c r="J51" s="359">
        <v>31</v>
      </c>
      <c r="K51" s="359">
        <v>29</v>
      </c>
      <c r="L51" s="359">
        <v>27</v>
      </c>
      <c r="M51" s="360">
        <v>25</v>
      </c>
    </row>
    <row r="52" spans="2:13" ht="27.75" customHeight="1" x14ac:dyDescent="0.2">
      <c r="B52" s="1188"/>
      <c r="C52" s="1189"/>
      <c r="D52" s="106"/>
      <c r="E52" s="1192" t="s">
        <v>43</v>
      </c>
      <c r="F52" s="1192"/>
      <c r="G52" s="1192"/>
      <c r="H52" s="1193"/>
      <c r="I52" s="358">
        <v>11030</v>
      </c>
      <c r="J52" s="359">
        <v>10918</v>
      </c>
      <c r="K52" s="359">
        <v>10787</v>
      </c>
      <c r="L52" s="359">
        <v>10286</v>
      </c>
      <c r="M52" s="360">
        <v>9694</v>
      </c>
    </row>
    <row r="53" spans="2:13" ht="27.75" customHeight="1" thickBot="1" x14ac:dyDescent="0.25">
      <c r="B53" s="1199" t="s">
        <v>19</v>
      </c>
      <c r="C53" s="1200"/>
      <c r="D53" s="110"/>
      <c r="E53" s="1201" t="s">
        <v>44</v>
      </c>
      <c r="F53" s="1201"/>
      <c r="G53" s="1201"/>
      <c r="H53" s="1202"/>
      <c r="I53" s="361">
        <v>849</v>
      </c>
      <c r="J53" s="362">
        <v>1104</v>
      </c>
      <c r="K53" s="362">
        <v>1057</v>
      </c>
      <c r="L53" s="362">
        <v>559</v>
      </c>
      <c r="M53" s="363">
        <v>-443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zX4a3uFti+8il6eibut3qtJkaRLzmf/+ZoL92o+9vHtxPIcdyoAnCyvIyR6eAVAUMy87StkRaLemPKSUyn1K4Q==" saltValue="nG1YK/LPxGshDgdQshtJ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election activeCell="BV8" sqref="BV8:CC8"/>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1485</v>
      </c>
      <c r="G55" s="122">
        <v>1485</v>
      </c>
      <c r="H55" s="123">
        <v>1485</v>
      </c>
    </row>
    <row r="56" spans="2:8" ht="52.5" customHeight="1" x14ac:dyDescent="0.2">
      <c r="B56" s="124"/>
      <c r="C56" s="1213" t="s">
        <v>47</v>
      </c>
      <c r="D56" s="1213"/>
      <c r="E56" s="1214"/>
      <c r="F56" s="125">
        <v>538</v>
      </c>
      <c r="G56" s="125">
        <v>1043</v>
      </c>
      <c r="H56" s="126">
        <v>1043</v>
      </c>
    </row>
    <row r="57" spans="2:8" ht="53.25" customHeight="1" x14ac:dyDescent="0.2">
      <c r="B57" s="124"/>
      <c r="C57" s="1215" t="s">
        <v>48</v>
      </c>
      <c r="D57" s="1215"/>
      <c r="E57" s="1216"/>
      <c r="F57" s="127">
        <v>3892</v>
      </c>
      <c r="G57" s="127">
        <v>3893</v>
      </c>
      <c r="H57" s="128">
        <v>4130</v>
      </c>
    </row>
    <row r="58" spans="2:8" ht="45.75" customHeight="1" x14ac:dyDescent="0.2">
      <c r="B58" s="129"/>
      <c r="C58" s="1203" t="s">
        <v>545</v>
      </c>
      <c r="D58" s="1204"/>
      <c r="E58" s="1205"/>
      <c r="F58" s="130">
        <v>945</v>
      </c>
      <c r="G58" s="130">
        <v>945</v>
      </c>
      <c r="H58" s="131">
        <v>1145</v>
      </c>
    </row>
    <row r="59" spans="2:8" ht="45.75" customHeight="1" x14ac:dyDescent="0.2">
      <c r="B59" s="129"/>
      <c r="C59" s="1203" t="s">
        <v>546</v>
      </c>
      <c r="D59" s="1204"/>
      <c r="E59" s="1205"/>
      <c r="F59" s="130">
        <v>1121</v>
      </c>
      <c r="G59" s="130">
        <v>1121</v>
      </c>
      <c r="H59" s="131">
        <v>1122</v>
      </c>
    </row>
    <row r="60" spans="2:8" ht="45.75" customHeight="1" x14ac:dyDescent="0.2">
      <c r="B60" s="129"/>
      <c r="C60" s="1203" t="s">
        <v>547</v>
      </c>
      <c r="D60" s="1204"/>
      <c r="E60" s="1205"/>
      <c r="F60" s="130">
        <v>998</v>
      </c>
      <c r="G60" s="130">
        <v>1004</v>
      </c>
      <c r="H60" s="131">
        <v>1019</v>
      </c>
    </row>
    <row r="61" spans="2:8" ht="45.75" customHeight="1" x14ac:dyDescent="0.2">
      <c r="B61" s="129"/>
      <c r="C61" s="1203" t="s">
        <v>548</v>
      </c>
      <c r="D61" s="1204"/>
      <c r="E61" s="1205"/>
      <c r="F61" s="130">
        <v>322</v>
      </c>
      <c r="G61" s="130">
        <v>322</v>
      </c>
      <c r="H61" s="131">
        <v>322</v>
      </c>
    </row>
    <row r="62" spans="2:8" ht="45.75" customHeight="1" thickBot="1" x14ac:dyDescent="0.25">
      <c r="B62" s="132"/>
      <c r="C62" s="1206" t="s">
        <v>549</v>
      </c>
      <c r="D62" s="1207"/>
      <c r="E62" s="1208"/>
      <c r="F62" s="133">
        <v>150</v>
      </c>
      <c r="G62" s="133">
        <v>150</v>
      </c>
      <c r="H62" s="134">
        <v>150</v>
      </c>
    </row>
    <row r="63" spans="2:8" ht="52.5" customHeight="1" thickBot="1" x14ac:dyDescent="0.25">
      <c r="B63" s="135"/>
      <c r="C63" s="1209" t="s">
        <v>49</v>
      </c>
      <c r="D63" s="1209"/>
      <c r="E63" s="1210"/>
      <c r="F63" s="136">
        <v>5915</v>
      </c>
      <c r="G63" s="136">
        <v>6421</v>
      </c>
      <c r="H63" s="137">
        <v>6658</v>
      </c>
    </row>
    <row r="64" spans="2:8" ht="13" x14ac:dyDescent="0.2"/>
  </sheetData>
  <sheetProtection algorithmName="SHA-512" hashValue="MfUhaFIzpqlDsyZKYgNoTBL3cBZhu2CIfSB7lZPw/ZQthRxK+tPrUCB510hjkjiQRFRkfsWXGo15Y6NFPrTlbw==" saltValue="XkGTxvPGnFRJFVqAXwvP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133405</v>
      </c>
      <c r="E3" s="156"/>
      <c r="F3" s="157">
        <v>118252</v>
      </c>
      <c r="G3" s="158"/>
      <c r="H3" s="159"/>
    </row>
    <row r="4" spans="1:8" x14ac:dyDescent="0.2">
      <c r="A4" s="160"/>
      <c r="B4" s="161"/>
      <c r="C4" s="162"/>
      <c r="D4" s="163">
        <v>65632</v>
      </c>
      <c r="E4" s="164"/>
      <c r="F4" s="165">
        <v>49994</v>
      </c>
      <c r="G4" s="166"/>
      <c r="H4" s="167"/>
    </row>
    <row r="5" spans="1:8" x14ac:dyDescent="0.2">
      <c r="A5" s="148" t="s">
        <v>519</v>
      </c>
      <c r="B5" s="153"/>
      <c r="C5" s="154"/>
      <c r="D5" s="155">
        <v>205717</v>
      </c>
      <c r="E5" s="156"/>
      <c r="F5" s="157">
        <v>120302</v>
      </c>
      <c r="G5" s="158"/>
      <c r="H5" s="159"/>
    </row>
    <row r="6" spans="1:8" x14ac:dyDescent="0.2">
      <c r="A6" s="160"/>
      <c r="B6" s="161"/>
      <c r="C6" s="162"/>
      <c r="D6" s="163">
        <v>147361</v>
      </c>
      <c r="E6" s="164"/>
      <c r="F6" s="165">
        <v>59328</v>
      </c>
      <c r="G6" s="166"/>
      <c r="H6" s="167"/>
    </row>
    <row r="7" spans="1:8" x14ac:dyDescent="0.2">
      <c r="A7" s="148" t="s">
        <v>520</v>
      </c>
      <c r="B7" s="153"/>
      <c r="C7" s="154"/>
      <c r="D7" s="155">
        <v>199535</v>
      </c>
      <c r="E7" s="156"/>
      <c r="F7" s="157">
        <v>114841</v>
      </c>
      <c r="G7" s="158"/>
      <c r="H7" s="159"/>
    </row>
    <row r="8" spans="1:8" x14ac:dyDescent="0.2">
      <c r="A8" s="160"/>
      <c r="B8" s="161"/>
      <c r="C8" s="162"/>
      <c r="D8" s="163">
        <v>147163</v>
      </c>
      <c r="E8" s="164"/>
      <c r="F8" s="165">
        <v>51589</v>
      </c>
      <c r="G8" s="166"/>
      <c r="H8" s="167"/>
    </row>
    <row r="9" spans="1:8" x14ac:dyDescent="0.2">
      <c r="A9" s="148" t="s">
        <v>521</v>
      </c>
      <c r="B9" s="153"/>
      <c r="C9" s="154"/>
      <c r="D9" s="155">
        <v>113180</v>
      </c>
      <c r="E9" s="156"/>
      <c r="F9" s="157">
        <v>124145</v>
      </c>
      <c r="G9" s="158"/>
      <c r="H9" s="159"/>
    </row>
    <row r="10" spans="1:8" x14ac:dyDescent="0.2">
      <c r="A10" s="160"/>
      <c r="B10" s="161"/>
      <c r="C10" s="162"/>
      <c r="D10" s="163">
        <v>67020</v>
      </c>
      <c r="E10" s="164"/>
      <c r="F10" s="165">
        <v>54761</v>
      </c>
      <c r="G10" s="166"/>
      <c r="H10" s="167"/>
    </row>
    <row r="11" spans="1:8" x14ac:dyDescent="0.2">
      <c r="A11" s="148" t="s">
        <v>522</v>
      </c>
      <c r="B11" s="153"/>
      <c r="C11" s="154"/>
      <c r="D11" s="155">
        <v>105293</v>
      </c>
      <c r="E11" s="156"/>
      <c r="F11" s="157">
        <v>131480</v>
      </c>
      <c r="G11" s="158"/>
      <c r="H11" s="159"/>
    </row>
    <row r="12" spans="1:8" x14ac:dyDescent="0.2">
      <c r="A12" s="160"/>
      <c r="B12" s="161"/>
      <c r="C12" s="168"/>
      <c r="D12" s="163">
        <v>55456</v>
      </c>
      <c r="E12" s="164"/>
      <c r="F12" s="165">
        <v>63148</v>
      </c>
      <c r="G12" s="166"/>
      <c r="H12" s="167"/>
    </row>
    <row r="13" spans="1:8" x14ac:dyDescent="0.2">
      <c r="A13" s="148"/>
      <c r="B13" s="153"/>
      <c r="C13" s="169"/>
      <c r="D13" s="170">
        <v>151426</v>
      </c>
      <c r="E13" s="171"/>
      <c r="F13" s="172">
        <v>121804</v>
      </c>
      <c r="G13" s="173"/>
      <c r="H13" s="159"/>
    </row>
    <row r="14" spans="1:8" x14ac:dyDescent="0.2">
      <c r="A14" s="160"/>
      <c r="B14" s="161"/>
      <c r="C14" s="162"/>
      <c r="D14" s="163">
        <v>96526</v>
      </c>
      <c r="E14" s="164"/>
      <c r="F14" s="165">
        <v>55764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14.89</v>
      </c>
      <c r="C19" s="174">
        <f>ROUND(VALUE(SUBSTITUTE(実質収支比率等に係る経年分析!G$48,"▲","-")),2)</f>
        <v>11.99</v>
      </c>
      <c r="D19" s="174">
        <f>ROUND(VALUE(SUBSTITUTE(実質収支比率等に係る経年分析!H$48,"▲","-")),2)</f>
        <v>18.62</v>
      </c>
      <c r="E19" s="174">
        <f>ROUND(VALUE(SUBSTITUTE(実質収支比率等に係る経年分析!I$48,"▲","-")),2)</f>
        <v>16.68</v>
      </c>
      <c r="F19" s="174">
        <f>ROUND(VALUE(SUBSTITUTE(実質収支比率等に係る経年分析!J$48,"▲","-")),2)</f>
        <v>17.48</v>
      </c>
    </row>
    <row r="20" spans="1:11" x14ac:dyDescent="0.2">
      <c r="A20" s="174" t="s">
        <v>53</v>
      </c>
      <c r="B20" s="174">
        <f>ROUND(VALUE(SUBSTITUTE(実質収支比率等に係る経年分析!F$47,"▲","-")),2)</f>
        <v>29.38</v>
      </c>
      <c r="C20" s="174">
        <f>ROUND(VALUE(SUBSTITUTE(実質収支比率等に係る経年分析!G$47,"▲","-")),2)</f>
        <v>28.73</v>
      </c>
      <c r="D20" s="174">
        <f>ROUND(VALUE(SUBSTITUTE(実質収支比率等に係る経年分析!H$47,"▲","-")),2)</f>
        <v>27.41</v>
      </c>
      <c r="E20" s="174">
        <f>ROUND(VALUE(SUBSTITUTE(実質収支比率等に係る経年分析!I$47,"▲","-")),2)</f>
        <v>28.55</v>
      </c>
      <c r="F20" s="174">
        <f>ROUND(VALUE(SUBSTITUTE(実質収支比率等に係る経年分析!J$47,"▲","-")),2)</f>
        <v>28.62</v>
      </c>
    </row>
    <row r="21" spans="1:11" x14ac:dyDescent="0.2">
      <c r="A21" s="174" t="s">
        <v>54</v>
      </c>
      <c r="B21" s="174">
        <f>IF(ISNUMBER(VALUE(SUBSTITUTE(実質収支比率等に係る経年分析!F$49,"▲","-"))),ROUND(VALUE(SUBSTITUTE(実質収支比率等に係る経年分析!F$49,"▲","-")),2),NA())</f>
        <v>5.21</v>
      </c>
      <c r="C21" s="174">
        <f>IF(ISNUMBER(VALUE(SUBSTITUTE(実質収支比率等に係る経年分析!G$49,"▲","-"))),ROUND(VALUE(SUBSTITUTE(実質収支比率等に係る経年分析!G$49,"▲","-")),2),NA())</f>
        <v>-2.56</v>
      </c>
      <c r="D21" s="174">
        <f>IF(ISNUMBER(VALUE(SUBSTITUTE(実質収支比率等に係る経年分析!H$49,"▲","-"))),ROUND(VALUE(SUBSTITUTE(実質収支比率等に係る経年分析!H$49,"▲","-")),2),NA())</f>
        <v>7.19</v>
      </c>
      <c r="E21" s="174">
        <f>IF(ISNUMBER(VALUE(SUBSTITUTE(実質収支比率等に係る経年分析!I$49,"▲","-"))),ROUND(VALUE(SUBSTITUTE(実質収支比率等に係る経年分析!I$49,"▲","-")),2),NA())</f>
        <v>-2.7</v>
      </c>
      <c r="F21" s="174">
        <f>IF(ISNUMBER(VALUE(SUBSTITUTE(実質収支比率等に係る経年分析!J$49,"▲","-"))),ROUND(VALUE(SUBSTITUTE(実質収支比率等に係る経年分析!J$49,"▲","-")),2),NA())</f>
        <v>0.76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0.37</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3.95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2.66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1.24</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3.94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2.5499999999999998</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7.49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17.47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1147</v>
      </c>
      <c r="E42" s="176"/>
      <c r="F42" s="176"/>
      <c r="G42" s="176">
        <f>'実質公債費比率（分子）の構造'!L$52</f>
        <v>1115</v>
      </c>
      <c r="H42" s="176"/>
      <c r="I42" s="176"/>
      <c r="J42" s="176">
        <f>'実質公債費比率（分子）の構造'!M$52</f>
        <v>1032</v>
      </c>
      <c r="K42" s="176"/>
      <c r="L42" s="176"/>
      <c r="M42" s="176">
        <f>'実質公債費比率（分子）の構造'!N$52</f>
        <v>1010</v>
      </c>
      <c r="N42" s="176"/>
      <c r="O42" s="176"/>
      <c r="P42" s="176">
        <f>'実質公債費比率（分子）の構造'!O$52</f>
        <v>1006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v>
      </c>
      <c r="C44" s="176"/>
      <c r="D44" s="176"/>
      <c r="E44" s="176">
        <f>'実質公債費比率（分子）の構造'!L$50</f>
        <v>2</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2">
      <c r="A45" s="176" t="s">
        <v>63</v>
      </c>
      <c r="B45" s="176">
        <f>'実質公債費比率（分子）の構造'!K$49</f>
        <v>45</v>
      </c>
      <c r="C45" s="176"/>
      <c r="D45" s="176"/>
      <c r="E45" s="176">
        <f>'実質公債費比率（分子）の構造'!L$49</f>
        <v>44</v>
      </c>
      <c r="F45" s="176"/>
      <c r="G45" s="176"/>
      <c r="H45" s="176">
        <f>'実質公債費比率（分子）の構造'!M$49</f>
        <v>42</v>
      </c>
      <c r="I45" s="176"/>
      <c r="J45" s="176"/>
      <c r="K45" s="176">
        <f>'実質公債費比率（分子）の構造'!N$49</f>
        <v>39</v>
      </c>
      <c r="L45" s="176"/>
      <c r="M45" s="176"/>
      <c r="N45" s="176">
        <f>'実質公債費比率（分子）の構造'!O$49</f>
        <v>39</v>
      </c>
      <c r="O45" s="176"/>
      <c r="P45" s="176"/>
    </row>
    <row r="46" spans="1:16" x14ac:dyDescent="0.2">
      <c r="A46" s="176" t="s">
        <v>64</v>
      </c>
      <c r="B46" s="176">
        <f>'実質公債費比率（分子）の構造'!K$48</f>
        <v>411</v>
      </c>
      <c r="C46" s="176"/>
      <c r="D46" s="176"/>
      <c r="E46" s="176">
        <f>'実質公債費比率（分子）の構造'!L$48</f>
        <v>408</v>
      </c>
      <c r="F46" s="176"/>
      <c r="G46" s="176"/>
      <c r="H46" s="176">
        <f>'実質公債費比率（分子）の構造'!M$48</f>
        <v>418</v>
      </c>
      <c r="I46" s="176"/>
      <c r="J46" s="176"/>
      <c r="K46" s="176">
        <f>'実質公債費比率（分子）の構造'!N$48</f>
        <v>363</v>
      </c>
      <c r="L46" s="176"/>
      <c r="M46" s="176"/>
      <c r="N46" s="176">
        <f>'実質公債費比率（分子）の構造'!O$48</f>
        <v>373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1098</v>
      </c>
      <c r="C49" s="176"/>
      <c r="D49" s="176"/>
      <c r="E49" s="176">
        <f>'実質公債費比率（分子）の構造'!L$45</f>
        <v>1065</v>
      </c>
      <c r="F49" s="176"/>
      <c r="G49" s="176"/>
      <c r="H49" s="176">
        <f>'実質公債費比率（分子）の構造'!M$45</f>
        <v>978</v>
      </c>
      <c r="I49" s="176"/>
      <c r="J49" s="176"/>
      <c r="K49" s="176">
        <f>'実質公債費比率（分子）の構造'!N$45</f>
        <v>1005</v>
      </c>
      <c r="L49" s="176"/>
      <c r="M49" s="176"/>
      <c r="N49" s="176">
        <f>'実質公債費比率（分子）の構造'!O$45</f>
        <v>1085</v>
      </c>
      <c r="O49" s="176"/>
      <c r="P49" s="176"/>
    </row>
    <row r="50" spans="1:16" x14ac:dyDescent="0.2">
      <c r="A50" s="176" t="s">
        <v>67</v>
      </c>
      <c r="B50" s="176" t="e">
        <f>NA()</f>
        <v>#N/A</v>
      </c>
      <c r="C50" s="176">
        <f>IF(ISNUMBER('実質公債費比率（分子）の構造'!K$53),'実質公債費比率（分子）の構造'!K$53,NA())</f>
        <v>409</v>
      </c>
      <c r="D50" s="176" t="e">
        <f>NA()</f>
        <v>#N/A</v>
      </c>
      <c r="E50" s="176" t="e">
        <f>NA()</f>
        <v>#N/A</v>
      </c>
      <c r="F50" s="176">
        <f>IF(ISNUMBER('実質公債費比率（分子）の構造'!L$53),'実質公債費比率（分子）の構造'!L$53,NA())</f>
        <v>404</v>
      </c>
      <c r="G50" s="176" t="e">
        <f>NA()</f>
        <v>#N/A</v>
      </c>
      <c r="H50" s="176" t="e">
        <f>NA()</f>
        <v>#N/A</v>
      </c>
      <c r="I50" s="176">
        <f>IF(ISNUMBER('実質公債費比率（分子）の構造'!M$53),'実質公債費比率（分子）の構造'!M$53,NA())</f>
        <v>408</v>
      </c>
      <c r="J50" s="176" t="e">
        <f>NA()</f>
        <v>#N/A</v>
      </c>
      <c r="K50" s="176" t="e">
        <f>NA()</f>
        <v>#N/A</v>
      </c>
      <c r="L50" s="176">
        <f>IF(ISNUMBER('実質公債費比率（分子）の構造'!N$53),'実質公債費比率（分子）の構造'!N$53,NA())</f>
        <v>399</v>
      </c>
      <c r="M50" s="176" t="e">
        <f>NA()</f>
        <v>#N/A</v>
      </c>
      <c r="N50" s="176" t="e">
        <f>NA()</f>
        <v>#N/A</v>
      </c>
      <c r="O50" s="176">
        <f>IF(ISNUMBER('実質公債費比率（分子）の構造'!O$53),'実質公債費比率（分子）の構造'!O$53,NA())</f>
        <v>493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11030</v>
      </c>
      <c r="E56" s="175"/>
      <c r="F56" s="175"/>
      <c r="G56" s="175">
        <f>'将来負担比率（分子）の構造'!J$52</f>
        <v>10918</v>
      </c>
      <c r="H56" s="175"/>
      <c r="I56" s="175"/>
      <c r="J56" s="175">
        <f>'将来負担比率（分子）の構造'!K$52</f>
        <v>10787</v>
      </c>
      <c r="K56" s="175"/>
      <c r="L56" s="175"/>
      <c r="M56" s="175">
        <f>'将来負担比率（分子）の構造'!L$52</f>
        <v>10286</v>
      </c>
      <c r="N56" s="175"/>
      <c r="O56" s="175"/>
      <c r="P56" s="175">
        <f>'将来負担比率（分子）の構造'!M$52</f>
        <v>9694</v>
      </c>
    </row>
    <row r="57" spans="1:16" x14ac:dyDescent="0.2">
      <c r="A57" s="175" t="s">
        <v>42</v>
      </c>
      <c r="B57" s="175"/>
      <c r="C57" s="175"/>
      <c r="D57" s="175">
        <f>'将来負担比率（分子）の構造'!I$51</f>
        <v>33</v>
      </c>
      <c r="E57" s="175"/>
      <c r="F57" s="175"/>
      <c r="G57" s="175">
        <f>'将来負担比率（分子）の構造'!J$51</f>
        <v>31</v>
      </c>
      <c r="H57" s="175"/>
      <c r="I57" s="175"/>
      <c r="J57" s="175">
        <f>'将来負担比率（分子）の構造'!K$51</f>
        <v>29</v>
      </c>
      <c r="K57" s="175"/>
      <c r="L57" s="175"/>
      <c r="M57" s="175">
        <f>'将来負担比率（分子）の構造'!L$51</f>
        <v>27</v>
      </c>
      <c r="N57" s="175"/>
      <c r="O57" s="175"/>
      <c r="P57" s="175">
        <f>'将来負担比率（分子）の構造'!M$51</f>
        <v>25</v>
      </c>
    </row>
    <row r="58" spans="1:16" x14ac:dyDescent="0.2">
      <c r="A58" s="175" t="s">
        <v>41</v>
      </c>
      <c r="B58" s="175"/>
      <c r="C58" s="175"/>
      <c r="D58" s="175">
        <f>'将来負担比率（分子）の構造'!I$50</f>
        <v>5044</v>
      </c>
      <c r="E58" s="175"/>
      <c r="F58" s="175"/>
      <c r="G58" s="175">
        <f>'将来負担比率（分子）の構造'!J$50</f>
        <v>5122</v>
      </c>
      <c r="H58" s="175"/>
      <c r="I58" s="175"/>
      <c r="J58" s="175">
        <f>'将来負担比率（分子）の構造'!K$50</f>
        <v>5360</v>
      </c>
      <c r="K58" s="175"/>
      <c r="L58" s="175"/>
      <c r="M58" s="175">
        <f>'将来負担比率（分子）の構造'!L$50</f>
        <v>5875</v>
      </c>
      <c r="N58" s="175"/>
      <c r="O58" s="175"/>
      <c r="P58" s="175">
        <f>'将来負担比率（分子）の構造'!M$50</f>
        <v>6101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1144</v>
      </c>
      <c r="C62" s="175"/>
      <c r="D62" s="175"/>
      <c r="E62" s="175">
        <f>'将来負担比率（分子）の構造'!J$45</f>
        <v>1105</v>
      </c>
      <c r="F62" s="175"/>
      <c r="G62" s="175"/>
      <c r="H62" s="175">
        <f>'将来負担比率（分子）の構造'!K$45</f>
        <v>962</v>
      </c>
      <c r="I62" s="175"/>
      <c r="J62" s="175"/>
      <c r="K62" s="175">
        <f>'将来負担比率（分子）の構造'!L$45</f>
        <v>1041</v>
      </c>
      <c r="L62" s="175"/>
      <c r="M62" s="175"/>
      <c r="N62" s="175">
        <f>'将来負担比率（分子）の構造'!M$45</f>
        <v>1037</v>
      </c>
      <c r="O62" s="175"/>
      <c r="P62" s="175"/>
    </row>
    <row r="63" spans="1:16" x14ac:dyDescent="0.2">
      <c r="A63" s="175" t="s">
        <v>34</v>
      </c>
      <c r="B63" s="175">
        <f>'将来負担比率（分子）の構造'!I$44</f>
        <v>751</v>
      </c>
      <c r="C63" s="175"/>
      <c r="D63" s="175"/>
      <c r="E63" s="175">
        <f>'将来負担比率（分子）の構造'!J$44</f>
        <v>702</v>
      </c>
      <c r="F63" s="175"/>
      <c r="G63" s="175"/>
      <c r="H63" s="175">
        <f>'将来負担比率（分子）の構造'!K$44</f>
        <v>636</v>
      </c>
      <c r="I63" s="175"/>
      <c r="J63" s="175"/>
      <c r="K63" s="175">
        <f>'将来負担比率（分子）の構造'!L$44</f>
        <v>566</v>
      </c>
      <c r="L63" s="175"/>
      <c r="M63" s="175"/>
      <c r="N63" s="175">
        <f>'将来負担比率（分子）の構造'!M$44</f>
        <v>533</v>
      </c>
      <c r="O63" s="175"/>
      <c r="P63" s="175"/>
    </row>
    <row r="64" spans="1:16" x14ac:dyDescent="0.2">
      <c r="A64" s="175" t="s">
        <v>33</v>
      </c>
      <c r="B64" s="175">
        <f>'将来負担比率（分子）の構造'!I$43</f>
        <v>5316</v>
      </c>
      <c r="C64" s="175"/>
      <c r="D64" s="175"/>
      <c r="E64" s="175">
        <f>'将来負担比率（分子）の構造'!J$43</f>
        <v>5013</v>
      </c>
      <c r="F64" s="175"/>
      <c r="G64" s="175"/>
      <c r="H64" s="175">
        <f>'将来負担比率（分子）の構造'!K$43</f>
        <v>4833</v>
      </c>
      <c r="I64" s="175"/>
      <c r="J64" s="175"/>
      <c r="K64" s="175">
        <f>'将来負担比率（分子）の構造'!L$43</f>
        <v>4706</v>
      </c>
      <c r="L64" s="175"/>
      <c r="M64" s="175"/>
      <c r="N64" s="175">
        <f>'将来負担比率（分子）の構造'!M$43</f>
        <v>3846</v>
      </c>
      <c r="O64" s="175"/>
      <c r="P64" s="175"/>
    </row>
    <row r="65" spans="1:16" x14ac:dyDescent="0.2">
      <c r="A65" s="175" t="s">
        <v>32</v>
      </c>
      <c r="B65" s="175">
        <f>'将来負担比率（分子）の構造'!I$42</f>
        <v>14</v>
      </c>
      <c r="C65" s="175"/>
      <c r="D65" s="175"/>
      <c r="E65" s="175">
        <f>'将来負担比率（分子）の構造'!J$42</f>
        <v>11</v>
      </c>
      <c r="F65" s="175"/>
      <c r="G65" s="175"/>
      <c r="H65" s="175">
        <f>'将来負担比率（分子）の構造'!K$42</f>
        <v>8</v>
      </c>
      <c r="I65" s="175"/>
      <c r="J65" s="175"/>
      <c r="K65" s="175">
        <f>'将来負担比率（分子）の構造'!L$42</f>
        <v>6</v>
      </c>
      <c r="L65" s="175"/>
      <c r="M65" s="175"/>
      <c r="N65" s="175">
        <f>'将来負担比率（分子）の構造'!M$42</f>
        <v>4</v>
      </c>
      <c r="O65" s="175"/>
      <c r="P65" s="175"/>
    </row>
    <row r="66" spans="1:16" x14ac:dyDescent="0.2">
      <c r="A66" s="175" t="s">
        <v>31</v>
      </c>
      <c r="B66" s="175">
        <f>'将来負担比率（分子）の構造'!I$41</f>
        <v>9731</v>
      </c>
      <c r="C66" s="175"/>
      <c r="D66" s="175"/>
      <c r="E66" s="175">
        <f>'将来負担比率（分子）の構造'!J$41</f>
        <v>10344</v>
      </c>
      <c r="F66" s="175"/>
      <c r="G66" s="175"/>
      <c r="H66" s="175">
        <f>'将来負担比率（分子）の構造'!K$41</f>
        <v>10793</v>
      </c>
      <c r="I66" s="175"/>
      <c r="J66" s="175"/>
      <c r="K66" s="175">
        <f>'将来負担比率（分子）の構造'!L$41</f>
        <v>10429</v>
      </c>
      <c r="L66" s="175"/>
      <c r="M66" s="175"/>
      <c r="N66" s="175">
        <f>'将来負担比率（分子）の構造'!M$41</f>
        <v>9958</v>
      </c>
      <c r="O66" s="175"/>
      <c r="P66" s="175"/>
    </row>
    <row r="67" spans="1:16" x14ac:dyDescent="0.2">
      <c r="A67" s="175" t="s">
        <v>71</v>
      </c>
      <c r="B67" s="175" t="e">
        <f>NA()</f>
        <v>#N/A</v>
      </c>
      <c r="C67" s="175">
        <f>IF(ISNUMBER('将来負担比率（分子）の構造'!I$53), IF('将来負担比率（分子）の構造'!I$53 &lt; 0, 0, '将来負担比率（分子）の構造'!I$53), NA())</f>
        <v>849</v>
      </c>
      <c r="D67" s="175" t="e">
        <f>NA()</f>
        <v>#N/A</v>
      </c>
      <c r="E67" s="175" t="e">
        <f>NA()</f>
        <v>#N/A</v>
      </c>
      <c r="F67" s="175">
        <f>IF(ISNUMBER('将来負担比率（分子）の構造'!J$53), IF('将来負担比率（分子）の構造'!J$53 &lt; 0, 0, '将来負担比率（分子）の構造'!J$53), NA())</f>
        <v>1104</v>
      </c>
      <c r="G67" s="175" t="e">
        <f>NA()</f>
        <v>#N/A</v>
      </c>
      <c r="H67" s="175" t="e">
        <f>NA()</f>
        <v>#N/A</v>
      </c>
      <c r="I67" s="175">
        <f>IF(ISNUMBER('将来負担比率（分子）の構造'!K$53), IF('将来負担比率（分子）の構造'!K$53 &lt; 0, 0, '将来負担比率（分子）の構造'!K$53), NA())</f>
        <v>1057</v>
      </c>
      <c r="J67" s="175" t="e">
        <f>NA()</f>
        <v>#N/A</v>
      </c>
      <c r="K67" s="175" t="e">
        <f>NA()</f>
        <v>#N/A</v>
      </c>
      <c r="L67" s="175">
        <f>IF(ISNUMBER('将来負担比率（分子）の構造'!L$53), IF('将来負担比率（分子）の構造'!L$53 &lt; 0, 0, '将来負担比率（分子）の構造'!L$53), NA())</f>
        <v>559</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1485</v>
      </c>
      <c r="C72" s="179">
        <f>基金残高に係る経年分析!G55</f>
        <v>1485</v>
      </c>
      <c r="D72" s="179">
        <f>基金残高に係る経年分析!H55</f>
        <v>1485</v>
      </c>
    </row>
    <row r="73" spans="1:16" x14ac:dyDescent="0.2">
      <c r="A73" s="178" t="s">
        <v>74</v>
      </c>
      <c r="B73" s="179">
        <f>基金残高に係る経年分析!F56</f>
        <v>538</v>
      </c>
      <c r="C73" s="179">
        <f>基金残高に係る経年分析!G56</f>
        <v>1043</v>
      </c>
      <c r="D73" s="179">
        <f>基金残高に係る経年分析!H56</f>
        <v>1043</v>
      </c>
    </row>
    <row r="74" spans="1:16" x14ac:dyDescent="0.2">
      <c r="A74" s="178" t="s">
        <v>75</v>
      </c>
      <c r="B74" s="179">
        <f>基金残高に係る経年分析!F57</f>
        <v>3892</v>
      </c>
      <c r="C74" s="179">
        <f>基金残高に係る経年分析!G57</f>
        <v>3893</v>
      </c>
      <c r="D74" s="179">
        <f>基金残高に係る経年分析!H57</f>
        <v>4130</v>
      </c>
    </row>
  </sheetData>
  <sheetProtection algorithmName="SHA-512" hashValue="zdNX2IFrshbVaoIBKcO/LVry4dj6rqI8d0LPP6KSv5dUr6Dvp2fh8Gf+4CizScxprUBANjGGf+BYYTXpuXZS2g==" saltValue="OnfSLOIUnOn8aj0uqLjI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2025-03-17T00:07:33Z</cp:lastPrinted>
  <dcterms:created xsi:type="dcterms:W3CDTF">2025-02-19T03:56:40Z</dcterms:created>
  <dcterms:modified xsi:type="dcterms:W3CDTF">2025-03-17T00:10:42Z</dcterms:modified>
  <cp:category/>
</cp:coreProperties>
</file>